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kglenister\Dropbox\Rural outcomes - RENAL papers - systematic review\"/>
    </mc:Choice>
  </mc:AlternateContent>
  <bookViews>
    <workbookView xWindow="0" yWindow="0" windowWidth="28800" windowHeight="11835"/>
  </bookViews>
  <sheets>
    <sheet name="Table 2" sheetId="1" r:id="rId1"/>
  </sheets>
  <definedNames>
    <definedName name="_xlnm._FilterDatabase" localSheetId="0" hidden="1">'Table 2'!$A$2:$M$162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5" i="1" l="1"/>
  <c r="H36" i="1"/>
  <c r="F46" i="1"/>
  <c r="G48" i="1"/>
  <c r="F52" i="1"/>
  <c r="H52" i="1"/>
  <c r="G52" i="1" s="1"/>
  <c r="H53" i="1"/>
  <c r="G57" i="1"/>
  <c r="H57" i="1"/>
  <c r="G72" i="1"/>
  <c r="F72" i="1" s="1"/>
  <c r="F73" i="1"/>
  <c r="G73" i="1"/>
  <c r="H73" i="1"/>
  <c r="H77" i="1"/>
  <c r="F102" i="1"/>
  <c r="H110" i="1"/>
  <c r="F128" i="1"/>
  <c r="G140" i="1"/>
  <c r="H140" i="1" s="1"/>
  <c r="F145" i="1"/>
  <c r="G151" i="1"/>
  <c r="G156" i="1"/>
  <c r="H156" i="1"/>
  <c r="G160" i="1"/>
  <c r="H160" i="1"/>
  <c r="H162" i="1"/>
</calcChain>
</file>

<file path=xl/sharedStrings.xml><?xml version="1.0" encoding="utf-8"?>
<sst xmlns="http://schemas.openxmlformats.org/spreadsheetml/2006/main" count="1556" uniqueCount="423">
  <si>
    <t>-</t>
  </si>
  <si>
    <t>+</t>
  </si>
  <si>
    <t xml:space="preserve">Observational descriptive </t>
  </si>
  <si>
    <t>To assess patient and organisational factors for cardiac rehabilitation enrollment.</t>
  </si>
  <si>
    <t>Cardiac</t>
  </si>
  <si>
    <t>US</t>
  </si>
  <si>
    <t>Turk-Adawi KI, Oldridge NB, Tarima SS, Stason WB, Shepard DS: Cardiac rehabilitation enrollment among referred patients: patient and organizational factors. J Cardiopulm Rehabil Prev. 2014;34(2):114-122.</t>
  </si>
  <si>
    <t>21,119 separations</t>
  </si>
  <si>
    <t>To explore the geographic variation in chronic obstructive pulmonary disease hospitalization rates among the Texas population in 2006.</t>
  </si>
  <si>
    <t>COPD</t>
  </si>
  <si>
    <t>Jackson BE, Suzuki S, Lo K, Su F, Singh KP, Coultas D, Bartolucci A, Bae S. Geographic disparity in COPD hospitalization rates among the Texas population. Respir Med 2011; 105: 734-73</t>
  </si>
  <si>
    <t>To describe the health status of rural vs urban residence among patients with chronic obstructive pulmonary disease and to examine factors associated with differences between these 2 locations.</t>
  </si>
  <si>
    <t>Jackson BE, Coultas DB, Suzuki S, Singh KP, Bae S. Rural-urban disparities in quality of life
among patients with COPD. J Rural Health 2013; 29 Suppl 1: s62-6</t>
  </si>
  <si>
    <t>National data</t>
  </si>
  <si>
    <t>To identify county-level geographic accessibility to pulmonologists for adults with chronic obstructive pulmonary disease.</t>
  </si>
  <si>
    <t>Croft JB, Lu H, Zhang X, Holt JB. Geographic Accessibility of Pulmonologists for Adults With
COPD: United States, 201 Chest 2016; 150: 544-55</t>
  </si>
  <si>
    <t>To determine the independent association between rural residence and chronic obstructive pulmonary disease related outcomes.</t>
  </si>
  <si>
    <t>Burkes et al Rural Residence and COPD Exacerbations: Analysis of the SPIROMICS Cohort 2018</t>
  </si>
  <si>
    <t>Qualitative</t>
  </si>
  <si>
    <t>17 health staff</t>
  </si>
  <si>
    <t>To conduct a qualitative process evaluation of a patient navigation program for diabetes after its first year of implementation.</t>
  </si>
  <si>
    <t>Beverly, E. A., et al. (2018). "A qualitative process evaluation of a diabetes navigation program embedded in an endocrine specialty center in rural Appalachian Ohio." BMC Endocrine Disorders 18 (1) (no pagination)(50).</t>
  </si>
  <si>
    <t>To determine whether chronic obstructive pulmonary disease-related mortality is higher in persons living in rural areas, and to assess whether hospital characteristics influence any observed associations.</t>
  </si>
  <si>
    <t>Abrams TE, Vaughan-Sarrazin M, Fan VS, Kaboli PJ. Geographic isolation and the risk for chronic obstructive pulmonary disease-related mortality: a cohort study. Ann Intern Med 2011; 155: 80-8</t>
  </si>
  <si>
    <t xml:space="preserve">To examine congruence between rural patient self-reported and provider-documented information on American Diabetes Association recommended guidelines. </t>
  </si>
  <si>
    <t>Diabetes</t>
  </si>
  <si>
    <t xml:space="preserve">	Zulkowski K Coon P. Patient perceptions and provider documentation of diabetes care in rural areas. Ostomy/wound management. 2005;51(3):50-5</t>
  </si>
  <si>
    <t>Discussed</t>
  </si>
  <si>
    <t>306 referral regions</t>
  </si>
  <si>
    <t>To examine geographic and temporal trends in peritoneal dialysis services in the United States between 1995 and 2003.</t>
  </si>
  <si>
    <t>Renal</t>
  </si>
  <si>
    <t xml:space="preserve">	Wang V Lee SY Patel UD Weiner BJ Ricketts TC Weinberger M. Geographic and temporal trends in peritoneal dialysis services in the United States between 1995 and 200 Am J Kidney Dis. 2010;55(6):1079-108</t>
  </si>
  <si>
    <t>To evaluate the REACH system of Tissue plasminogen activator (tPA) admin support for rural settings.</t>
  </si>
  <si>
    <t xml:space="preserve">	Wang S : Remote evaluation of acute ischemic stroke in rural community hospitals in Georgia. Stroke. 2004;35(7):1763-1768.</t>
  </si>
  <si>
    <t>9 nurse partners</t>
  </si>
  <si>
    <t>To examine roles and effectiveness of nurse partner (licensed practical nurses) care provision in diabetes self-management (DSM) support in five rural primary care clinics.</t>
  </si>
  <si>
    <t xml:space="preserve">	Vetter-Smith M Lemaster J Olsberg J Day T Kruse R Mehr D. Providing diabetes self-management support in rural primary care clinics with nurse partners. Western journal of nursing research. 2012;34(8):1023-104</t>
  </si>
  <si>
    <t>216 nephrologists</t>
  </si>
  <si>
    <t>To assess nephrologists' likelihood of referring patients for kidney transplant based on hypothetical patient scenarios.</t>
  </si>
  <si>
    <t xml:space="preserve">	Tandon A Wang M Roe KC Patel S Ghahramani N. Nephrologists' likelihood of referring patients for kidney transplant based on hypothetical patient scenarios. Clinical kidney journal. 2016;9(4):611-61</t>
  </si>
  <si>
    <t>To compare onset to treatment time and hemorrhagic tarnsformation between the telestroke and the hub system.</t>
  </si>
  <si>
    <t xml:space="preserve">	Switzer JA : A web-based telestroke system facilitates rapid treatment of acute ischemic stroke patients in rural emergency departments. The Journal of emergency medicine. 2009;36(1):12-18.</t>
  </si>
  <si>
    <t>NA</t>
  </si>
  <si>
    <t>To discuss medicare and rural kidney medicine.</t>
  </si>
  <si>
    <t xml:space="preserve">	Spry L : Medicare and rural kidney medicine. Nephrology news &amp; issues. 2005;19(8):58-52	Spry L. Medicare and rural kidney medicine. Nephrology news &amp; issues. 2005;19(8):58-5</t>
  </si>
  <si>
    <t>13998 hospital discharges in 3 USA states</t>
  </si>
  <si>
    <t>To examine the role of laboratory test results in measuring heart failure severity at the time of admission for inpatients who reside in rural and urban areas.</t>
  </si>
  <si>
    <t xml:space="preserve">	Smith MW : Differences in severity at admission for heart failure between rural and urban patients: the value of adding laboratory results to administrative data. BMC health services research. 2016;16:133.</t>
  </si>
  <si>
    <t xml:space="preserve">11987 medical centre </t>
  </si>
  <si>
    <t>To assess whether mobile cardiac catherization improves utilisation by women and minorities in remote communities.</t>
  </si>
  <si>
    <t xml:space="preserve">	Sketch Jr MH : Mobile cardiac catheterization laboratories increase use of cardiac care in women and African Americans. American Heart Journal. 2007;154(3):532-538.</t>
  </si>
  <si>
    <t>To evaluate the rates of appropriate utilization of  SPECT myocardial perfusion imaging (MPI) studies done in a rural US tertiary health care system.</t>
  </si>
  <si>
    <t xml:space="preserve">	Singh M : Utilization patterns of single-photon emission cardiac tomography myocardial perfusion imaging studies in a rural tertiary care setting. Clin Cardiol. 2014;37(2):67-7</t>
  </si>
  <si>
    <t>To determine the impact of implementing elements of the chronic care model on providers’ diabetes care practices and patient outcomes in a rural practice setting.</t>
  </si>
  <si>
    <t xml:space="preserve">	Siminerio LM Piatt G Zgibor JC. Implementing the chronic care model for improvements in diabetes care and education in a rural primary care practice. Diabetes Educ. 2005;31(2):225-23</t>
  </si>
  <si>
    <t>Is TeleStroke useful to determine eligibility for treatment with tissue plasminogen activator (tPA) and provide support to emergency departments without on-site stroke expertise?</t>
  </si>
  <si>
    <t xml:space="preserve">	Schwamm LH : Virtual TeleStroke support for the emergency department evaluation of acute stroke. Academic emergency medicine : official journal of the Society for Academic Emergency Medicine. 2004;11(11):1193-1197.</t>
  </si>
  <si>
    <t>To describe the process used to meet the vision needs, as well as other health problems related to eye disease, of individuals in the rural Black Belt region of Alabama.</t>
  </si>
  <si>
    <t xml:space="preserve">	Sanspree MJ Allison C Goldblatt SH Pevsner D. Alabama Black Belt eye care-optometry giving back. Optometry. 2008;79(12):724-72</t>
  </si>
  <si>
    <t>To determine the association between patient complexity and practice-level performance in the rural United States.</t>
  </si>
  <si>
    <t xml:space="preserve">	Salanitro AH Safford MM Houston TK et al. Patient complexity and diabetes quality of care in rural settings. J Natl Med Assoc. 2011;103(3):234-24</t>
  </si>
  <si>
    <t>To examine patients’ diabetes risk factors, comorbid conditions, and patient participation in and primary care practitioner (PCP) referrals to a rural diabetes self-management education (DSME) program.</t>
  </si>
  <si>
    <t xml:space="preserve">	Ruppert K Uhler A Siminerio L. Examining patient risk factors comorbid conditions participation and physician referrals to a rural diabetes self-management education program. The Diabetes Educator. 2010;36(4):603-61</t>
  </si>
  <si>
    <t>To compare quality diabetic care for patients in rural and urban communities.</t>
  </si>
  <si>
    <t xml:space="preserve">	Rosenblatt RA Baldwin LM Chan L et al. Improving the quality of outpatient care for older patients with diabetes: lessons from a comparison of rural and urban communities. The Journal of family practice. 2001;50(8):676-68</t>
  </si>
  <si>
    <t>37423 records</t>
  </si>
  <si>
    <t>To better understand why guideline-recommended care doesn’t occur in practice.</t>
  </si>
  <si>
    <t xml:space="preserve">	Rollins G : Study reveals wide variations in guideline-based heart failure care. Rep Med Guidel Outcomes Res. 2004;15(13):10</t>
  </si>
  <si>
    <t>To compare the use of lipid-lowering drugs in community-dwelling older adults with and without dementia.</t>
  </si>
  <si>
    <t xml:space="preserve">	Rodriguez EG : Use of lipid-lowering drugs in older adults with and without dementia: a community-based epidemiological study. Journal of the American Geriatrics Society. 2002;50(11):1852-1856.</t>
  </si>
  <si>
    <t>To compare mortality of stroke patients transferred or in hospital.</t>
  </si>
  <si>
    <t xml:space="preserve">	Riggs JE : In-hospital stroke mortality hospital transfers and referral bias at a rural academic medical center. J Rural Health. 2002;18(2):294-297.</t>
  </si>
  <si>
    <t>To compare in hospital with transferred patient mortality from 1999 to 2001.</t>
  </si>
  <si>
    <t xml:space="preserve">	Riggs JE : Impact of institution of a stroke program upon referral bias at a rural academic medical center. J Rural Health. 2005;21(3):269-271.</t>
  </si>
  <si>
    <t>To discuss the impact of community cardiovascular health program on mortality.</t>
  </si>
  <si>
    <t xml:space="preserve">	Record NB : Mortality impact of an integrated community cardiovascular health program. American Journal of Preventive Medicine. 2000;19(1):30-38.</t>
  </si>
  <si>
    <t>408033 procedures</t>
  </si>
  <si>
    <t>To determine patterns and outcomes of drug eluting stents.</t>
  </si>
  <si>
    <t xml:space="preserve">	Rao SV : Patterns and outcomes of drug-eluting coronary stent use in clinical practice. Am Heart J. 2006;152(2):321-326.</t>
  </si>
  <si>
    <t>To identify prevalence and treatment of painful diabetic neuropathy in patients from a rural area in South Carolina.</t>
  </si>
  <si>
    <t xml:space="preserve">	Pruitt J 3rd Moracho-Vilrriales C Wagner S Threatt T Wu J Romero-Sandoval EA. Identification prevalence and treatment of painful diabetic neuropathy in patients from a rural area in South Carolina. Journal of pain research. 2017;10:833-84</t>
  </si>
  <si>
    <t>To report transfer travel times for primary percutaneous coronary intervention from low-volume and non-percutaneous coronary intervention-capable hospitals to high-volume centers in Florida.</t>
  </si>
  <si>
    <t xml:space="preserve">	Pathak EB : Transfer travel times for primary percutaneous coronary intervention from low-volume and non-percutaneous coronary intervention-capable hospitals to high-volume centers in Florida. Ann Emerg Med. 2011;58(3):257-266.</t>
  </si>
  <si>
    <t>To identify factors associated with use of warfarin in atrial fibrillation in ambulatory care settings.</t>
  </si>
  <si>
    <t xml:space="preserve">	Niska R : Anticoagulation for patients with atrial fibrillation in ambulatory care settings. J Am Board Fam Med. 2009;22(3):299-306.</t>
  </si>
  <si>
    <t>134940000 visits</t>
  </si>
  <si>
    <t>To assess aspirin for primary prevention in patients with diabetes mellitus.</t>
  </si>
  <si>
    <t xml:space="preserve">	Nguyen KX Marinac JS Sun C. Aspirin for primary prevention in patients with diabetes mellitus. Fam Med. 2005;37(2):112-11</t>
  </si>
  <si>
    <t>4609 hospitals, 1176 PCI</t>
  </si>
  <si>
    <t>To provide an overview of access to percutaneous coronary intervention (PCI) hospitals in the general population, and identify prehospital triage protocols that are being considered by emergency medical systems across the United States.</t>
  </si>
  <si>
    <t xml:space="preserve">	Nallamothu BK : Driving times and distances to hospitals with percutaneous coronary intervention in the United States: implications for prehospital triage of patients with ST-elevation myocardial infarction. Circulation. 2006;113(9):1189-1195.</t>
  </si>
  <si>
    <t>To  compare the quality of diabetes care provided to American Indians in urban Indian health programs with the primarily rural tribal and federally administered Indian health programs.</t>
  </si>
  <si>
    <t xml:space="preserve">	Moore K Roubideaux Y Noonan C Goldberg J Shields R Acton K. Measuring the quality of diabetes care in urban and rural Indian health programs. Ethn Dis. 2006;16(4):772-77</t>
  </si>
  <si>
    <t>22% suburban, 40% urban</t>
  </si>
  <si>
    <t>36% rural</t>
  </si>
  <si>
    <t>230 physicians</t>
  </si>
  <si>
    <t>To define the current approach to peripheral artery disease before vascular surgery referral.</t>
  </si>
  <si>
    <t xml:space="preserve">	McLafferty RB : Factors affecting the diagnosis of peripheral vascular disease before vascular surgery referral. Journal of Vascular Surgery. 2000;31(5):870-879.</t>
  </si>
  <si>
    <t>To examine the geographic variation in carotid endarterectomy (CEA) across the United States and correlate the differences in performance rates.</t>
  </si>
  <si>
    <t xml:space="preserve">	Magner D : Regional variation in the utilization of carotid endarterectomy. J Vasc Surg. 2009;49(4):893-901; discussion 901.</t>
  </si>
  <si>
    <t>To study the cost benefit analysis of using a telemedicine-based digital retinal imaging evaluation compared to conventional opbtbalmologic fundus examination of diabetic patients for diabetic retinopathy.</t>
  </si>
  <si>
    <t xml:space="preserve">	Li Z Wu C Olayiwola JN Hilaire DS Huang JJ. Telemedicine-based digital retinal imaging vs standard ophthalmologic evaluation for the assessment of diabetic retinopathy. Conn Med. 2012;76(2):85-9</t>
  </si>
  <si>
    <t>17 telemedicine 33 control F2F</t>
  </si>
  <si>
    <t>To test reliability, validity and effectiveness of telemedicine for stroke vs control Face to Face.</t>
  </si>
  <si>
    <t xml:space="preserve">	LaMonte MP : Outcomes from a comprehensive stroke telemedicine program. Telemedicine journal and e-health : the official journal of the American Telemedicine Association. 2008;14(4):339-344.</t>
  </si>
  <si>
    <t>To understand women's perception of cardiovascular disease prevention and cardiovasc health behaviour.</t>
  </si>
  <si>
    <t xml:space="preserve">	Krummel DA : Focus groups on cardiovascular health in rural women: implications for practice. Journal of nutrition education and behavior. 2002;34(1):38-46.</t>
  </si>
  <si>
    <t>To describe patient-level xtics and market factors associated with early physician follow-up after discharge from an heart failure hospitalization.</t>
  </si>
  <si>
    <t xml:space="preserve">	Kociol RD : Associations of patient demographic characteristics and regional physician density with early physician follow-up among medicare beneficiaries hospitalized with heart failure. Am J Cardiol. 2011;108(7):985-99</t>
  </si>
  <si>
    <t>128 hub, 27 spoke</t>
  </si>
  <si>
    <t>To assess stroke outcome treated at hub or spoke using telemedicine.</t>
  </si>
  <si>
    <t xml:space="preserve">	Ionita CC : Acute ischemic stroke and thrombolysis location: comparing telemedicine and stroke center treatment outcomes. Hosp Pract (1995). 2009;37(1):33-39.</t>
  </si>
  <si>
    <t>14 serving pop 50-150K</t>
  </si>
  <si>
    <t>44 service serving pop&lt;50K</t>
  </si>
  <si>
    <t>58 departments</t>
  </si>
  <si>
    <t xml:space="preserve">To report diabetes-related services and programs in small local public health departments 2009-2010. </t>
  </si>
  <si>
    <t xml:space="preserve">	Hosler AS Zeinomar N Asare K. Diabetes-related services and programs in small local public health departments 2009-201 Prev Chronic Dis. 2012;9:E0</t>
  </si>
  <si>
    <t>To describe the extent and sources of geographic variation in Medicare end-stage renal disease expenditures.</t>
  </si>
  <si>
    <t xml:space="preserve">	Hirth RA Tedeschi PJ Wheeler JR. Extent and sources of geographic variation in Medicare end-stage renal disease expenditures. Am J Kidney Dis. 2001;38(4):824-83</t>
  </si>
  <si>
    <t>To determine the extent to which provider and hospital characteristics contribute to small-area geographic variation in heart failure care after controlling for patient factors.</t>
  </si>
  <si>
    <t xml:space="preserve">	Havranek EP : Provider and hospital characteristics associated with geographic variation in the evaluation and management of elderly patients with heart failure. Archives of Internal Medicine. 2004;164(11):1186-1191.</t>
  </si>
  <si>
    <t>91 counties</t>
  </si>
  <si>
    <t>59 counties</t>
  </si>
  <si>
    <t>150 counties</t>
  </si>
  <si>
    <t>To examine regional disparities and recommend strategies to improve stroke care based on the Stroke Systems of Care Model.</t>
  </si>
  <si>
    <t xml:space="preserve">	Gropen T : Regional implementation of the stroke systems of care model: recommendations of the northeast cerebrovascular consortium. Stroke. 2009;40(5):1793-1802.</t>
  </si>
  <si>
    <t>1479 hospitals</t>
  </si>
  <si>
    <t>To assess the effect of Medicare’s innovative coverage policy on availability of carotd arterial stents.</t>
  </si>
  <si>
    <t xml:space="preserve">	Groeneveld PW : Medicare's policy on carotid stents limited use to hospitals meeting quality guidelines yet did not hurt disadvantaged. Health Aff (Millwood). 2011;30(2):312-32</t>
  </si>
  <si>
    <t>2847 hospitals</t>
  </si>
  <si>
    <t>To evaluate the quality of care at United States rural hospitals.</t>
  </si>
  <si>
    <t xml:space="preserve">	Goldman LE : United States rural hospital quality in the Hospital Compare database-accounting for hospital characteristics. Health Policy. 2008;87(1):112-12</t>
  </si>
  <si>
    <t>To understand perceptions of patient candidacy for kidney transplant in the United States.</t>
  </si>
  <si>
    <t xml:space="preserve">	Ghahramani N Sanati-Mehrizy A Wang C. Perceptions of patient candidacy for kidney transplant in the United States: a qualitative study comparing rural and urban nephrologists. Exp Clin Transplant. 2014;12(1):9-1</t>
  </si>
  <si>
    <t>To assess the influence of physician and patient level characteristics on the provision of β -blockers to ambulatory post-myocardial infarction patients.</t>
  </si>
  <si>
    <t xml:space="preserve">	Funkhouser E : Physician and patient influences on provider performance: beta-blockers in postmyocardial infarction management in the MI-Plus study. Circulation. Cardiovascular quality and outcomes. 2011;4(1):99-10</t>
  </si>
  <si>
    <t>5 remote clinics</t>
  </si>
  <si>
    <t>To describe a specific rural clinic model of care.</t>
  </si>
  <si>
    <t xml:space="preserve">	Frazier R : Characteristics of the Frontier Extended Stay Clinic: a new facility model. Int J Circumpolar Health. 2013;7</t>
  </si>
  <si>
    <t>To compare two vasuclar surgeons evaluation of 32 patients via on site vs telemedicine with a nonphysician assistant.</t>
  </si>
  <si>
    <t xml:space="preserve">	Endean ED : Telemedicine in vascular surgery: does it work? The American surgeon. 2001;67(4):334-340; discussion 340-33</t>
  </si>
  <si>
    <t>182 surveys</t>
  </si>
  <si>
    <t>To examine provider perceptions concerning the provision and accessibility of diabetes education, according to levels of economic distress and rurality throughout the United States Appalachian region.</t>
  </si>
  <si>
    <t xml:space="preserve">	Denham SA Remsburg K Wood L. Diabetes education in the Appalachian region: providers' views. Rural Remote Health. 2010;10(2):132</t>
  </si>
  <si>
    <t>Randomised controlled trial</t>
  </si>
  <si>
    <t>To examine communication patterns and technical quality of virtual visits in home care.</t>
  </si>
  <si>
    <t xml:space="preserve">	Demiris G : Communication patterns and technical quality of virtual visits in home care. J Telemed Telecare. 2003;9(4):210-21</t>
  </si>
  <si>
    <t>To understand the characteristics and processes of care associated with achieving first door-to-device times of ≤120 minutes.</t>
  </si>
  <si>
    <t xml:space="preserve">	Dauerman HL : Nationwide Analysis of Patients With ST-Segment-Elevation Myocardial Infarction Transferred for Primary Percutaneous Intervention: Findings From the American Heart Association Mission: Lifeline Program. Circ. 2015;8(5).</t>
  </si>
  <si>
    <t>133 physicians</t>
  </si>
  <si>
    <t>Is physician engagement with web-based continuing medical education (CME) associated with patients' baseline hemoglobin A1c levels?</t>
  </si>
  <si>
    <t xml:space="preserve">	Crenshaw K Curry W Salanitro AH et al. Is physician engagement with web-based CME associated with patients' baseline hemoglobin A1c levels? the rural diabetes online care study. Academic Medicine. 2010;85(9):1511-151</t>
  </si>
  <si>
    <t>To report adherence to American Diabetes Association standards of care by rural health care providers.</t>
  </si>
  <si>
    <t xml:space="preserve">	Coon P Zulkowski K. Adherence to American Diabetes Association standards of care by rural health care providers. Diabetes Care. 2002;25(12):2224-222</t>
  </si>
  <si>
    <t>To report findings from the realistic individual self-management program using telehealth to provide diabetes care to patients in rural Montana.</t>
  </si>
  <si>
    <t xml:space="preserve">	Ciemins E Coon P Peck R Min SJ. Using telehealth to provide diabetes care to patients in rural Montana: findings from the promoting realistic individual self-management program. Telemedicine journal and e-health. 2011;17(8):596-60</t>
  </si>
  <si>
    <t>To discuss frequency of palliative care provision for patients with dialysis.</t>
  </si>
  <si>
    <t xml:space="preserve">	Chong K Silver SA Long J et al. Infrequent provision of palliative care to patients with dialysis-requiring AKI. Clinical Journal of the American Society of Nephrology. 2017;12(11):1744-175</t>
  </si>
  <si>
    <t>To assess geographic differences in supplemental oxygen use.</t>
  </si>
  <si>
    <t xml:space="preserve">	Chan L Giardino N Rubenfeld G Baldwin LM Fordyce MA Hart LG. Geographic differences in use of home oxygen for obstructive lung disease: a national Medicare study. J Rural Health. 2010;26(2):139-14</t>
  </si>
  <si>
    <t>To assess compliance with American Diabetes Association screening recommendations in a large rural town, and impact of point-of-care (POC) dilated eye exams for uninsured patients.</t>
  </si>
  <si>
    <t xml:space="preserve">	Brown M Kuhlman D Larson L et al. Does availability of expanded point-of-care services improve outcomes for rural diabetic patients? Primary care diabetes. 2013;7(2):129-13</t>
  </si>
  <si>
    <t>To evaluate quality of care provided patients with acute myocardial infarction and compare with similar national and regional data.</t>
  </si>
  <si>
    <t xml:space="preserve">	Best LG : Acute myocardial infarction quality of care: The strong heart study. Ethnicity and Disease. 2011;21(3):294-30</t>
  </si>
  <si>
    <t>To examine adherence to 5 day waiting period after clopidogrel administration before coronary artery bipass graft (CABG) surgery and examine costs of waiting.</t>
  </si>
  <si>
    <t xml:space="preserve">	Bae JP : Potential unrecognised costs of clopidogrel pretreatment in acute coronary syndrome. Journal of medical economics. 2009;12(4):325-33</t>
  </si>
  <si>
    <t>N/A</t>
  </si>
  <si>
    <t>To look at increase in cardiologists compared to increase in primary care and total physician numbers.</t>
  </si>
  <si>
    <t xml:space="preserve">	Aneja S : US cardiologist workforce from 1995 to 2007: modest growth lasting geographic maldistribution especially in rural areas. Health Aff (Millwood). 2011;30(12):2301-230</t>
  </si>
  <si>
    <t>To compare diabetes care in rural and urban medical clinics in Alabama.</t>
  </si>
  <si>
    <t xml:space="preserve">	Andrus MR Kelley KW Murphey LM Herndon KC. A comparison of diabetes care in rural and urban medical clinics in Alabama. J Community Health. 2004;29(1):29-4</t>
  </si>
  <si>
    <t>To assess the effect of specialist intervention vs minimal intervention of dietary counselling for hypercholesterolaemia.</t>
  </si>
  <si>
    <t xml:space="preserve">	Ammerman AS : A randomized controlled trial of a public health nurse directed treatment program for rural patients with high blood cholesterol. Preventive medicine. 2003;36(3):340-35</t>
  </si>
  <si>
    <t>To determine the characteristics, treatments, quality of care and in-hospital outcomes of patients with coronary artery disease (CAD) treated in rural vs urban hospitals.</t>
  </si>
  <si>
    <t xml:space="preserve">	Ambardekar AV : Quality of care and in-hospital outcomes in patients with coronary heart disease in rural and urban hospitals (from Get With the Guidelines-Coronary Artery Disease Program). Am J Cardiol. 2010;105(2):139-14</t>
  </si>
  <si>
    <t>To describe the feasibility of a reperfusion strategy of interhospital transfer for primary or rescue percutaneous coronary intervention (PCI).</t>
  </si>
  <si>
    <t xml:space="preserve">	Aguirre FV : Rural interhospital transfer of ST-elevation myocardial infarction patients for percutaneous coronary revascularization: the Stat Heart Program. Circulation. 2008;117(9):1145-115</t>
  </si>
  <si>
    <t>To assess delays from onset of symptoms, time of admission and request received to Computerized Axial Tomography (CT) scan in stroke patients.</t>
  </si>
  <si>
    <t>UK</t>
  </si>
  <si>
    <t>Todd AW, Anderson EM. CT scanning in stroke patients: meeting the challenge in the remote and rural district general hospital. Scottish medical journal. 2009;54(2):17-20.</t>
  </si>
  <si>
    <t>To evaluate the potential of a continuous telemetry system linking rural ambulances to a coronary care unit to reduce call to thrombolysis times.</t>
  </si>
  <si>
    <t xml:space="preserve">	Woollard M : Limited benefits of ambulance telemetry in delivering early thrombolysis: a randomised controlled trial. Emergency medicine journal : EMJ. 2005;22(3):209-215.</t>
  </si>
  <si>
    <t>To assess the effects of a home-based telehealth intervention on the use of secondary healthcare and mortality.</t>
  </si>
  <si>
    <t xml:space="preserve">	Steventon A : Effect of telehealth on hospital utilisation and mortality in routine clinical practice: A matched control cohort study in an early adopter site. BMJ Open. 2016;6 (2) (no pagination)(e009221).</t>
  </si>
  <si>
    <t>4 suburban, 9 urban</t>
  </si>
  <si>
    <t>To identify the barriers and facilitators to establishing secondary prevention clinics for coronary heart disease within primary care.</t>
  </si>
  <si>
    <t xml:space="preserve">	Murchie P : Running nurse-led secondary prevention clinics for coronary heart disease in primary care: qualitative study of health professionals' perspectives. The British journal of general practice : the journal of the Royal College of General Practitioners. 2005;55(516):522-528.</t>
  </si>
  <si>
    <t>83 GPs, 3 HF nurses</t>
  </si>
  <si>
    <t>To assess acceptability and effectiveness of nurse led heart failure services and general practitioner knowledge and perceptions of guidelines and telehealth on heart failure management.</t>
  </si>
  <si>
    <t xml:space="preserve">	MacKenzie E : Mixed-method exploratory study of general practitioner and nurse perceptions of a new community based nurse-led heart failure service. Rural and remote health. 2010;10(4):1510.</t>
  </si>
  <si>
    <t>Are gatekeepers to renal services referring patients equitably?</t>
  </si>
  <si>
    <t xml:space="preserve">	Kee F Reaney E Savage G et al. Are gatekeepers to renal services referring patients equitably? Journal of health services research &amp; policy. 2007;12(1):3-41</t>
  </si>
  <si>
    <t>To describe establishment of a telecardiology system in a UK pilot study.</t>
  </si>
  <si>
    <t xml:space="preserve">	Jones RW : The AIDMAN project--a telemedicine approach to cardiology investigation referral and outpatient care. Journal of Telemedicine &amp; Telecare. 2000;6 Suppl 1:S32-3</t>
  </si>
  <si>
    <t>6155 practice, 40 017 963 patients</t>
  </si>
  <si>
    <t>To establish the variation in primary preventive treatment for cardiovascular disease with statins in the English population.</t>
  </si>
  <si>
    <t xml:space="preserve">	Fleetcroft R : Variations in statin prescribing for primary cardiovascular disease prevention: cross-sectional analysis. BMC health services research. 2014;14:414.</t>
  </si>
  <si>
    <t>To examine patterns as an indication for referral to direct axccess echo in remote and rural setting.</t>
  </si>
  <si>
    <t xml:space="preserve">	Choo WK : Utilisation of a direct access echocardiography service by general practitioners in a remote and rural area--distance and rurality are not barriers to referral. Rural and remote health. 2014;14(4):273</t>
  </si>
  <si>
    <t>To assess whether a rural rapid access neurovascular (TIA) assessment clinic in a rural hospital setting met with national standards.</t>
  </si>
  <si>
    <t xml:space="preserve">	Ahmad M : The development and performance of a rapid-access neurovascular (TIA) assessment clinic in a rural hospital setting. Scottish medical journal. 2009;54(4):15-1</t>
  </si>
  <si>
    <t>To determine whether the rates of referral for radiotherapy (RT) and concordance between recommendations for RT and actual treatment received differed between the two TMDM formats.</t>
  </si>
  <si>
    <t>NZ</t>
  </si>
  <si>
    <t xml:space="preserve">	Stevens G Loh J Kolbe J Stevens W Elder C. Comparison of recommendations for radiotherapy from two contemporaneous thoracic multidisciplinary meeting formats: co-located and video conference. Internal Medicine Journal. 2012;42(11):1213-121</t>
  </si>
  <si>
    <t>To determine whether there was geo-graphic variation in the utilisation of Computerized Axial Tomography (CT) across the southern part of the South Island.</t>
  </si>
  <si>
    <t xml:space="preserve">	Nunn C : Treatment delays for patients with acute myocardial infarction within the Coromandel region of New Zealand. New Zealand Medical Journal. 2001;114(1125):41-43.</t>
  </si>
  <si>
    <t>2 urban hospitals</t>
  </si>
  <si>
    <t>5 rural hospitals</t>
  </si>
  <si>
    <t>20316 CT scans</t>
  </si>
  <si>
    <t>To determine whether there was geo-graphic variation in the utilisation of Computerized Axial Tomography (CT) across the southern part of the South Island and ifpresent to measure the magnitude.</t>
  </si>
  <si>
    <t xml:space="preserve">	Nixon G Samaranayaka A de Graaf B McKechnie R Blattner K Dovey S. Geographic disparities in the utilisation of computed tomography scanning services in southern New Zealand. Health Policy. 2014;118(2):222-22</t>
  </si>
  <si>
    <t>To identify barriers potentially contributing to New Zealand’s low national implantable cardioverter deﬁbrillator (ICD) implant rate.</t>
  </si>
  <si>
    <t xml:space="preserve">	McHale B : A national survey of clinician's knowledge of and attitudes towards implantable cardioverter defibrillators. Europace. 2009;11(10):1313-131</t>
  </si>
  <si>
    <t>To examine if New Zealand paramedics ready for autonomous pre-hospital thrombolysis protocol.</t>
  </si>
  <si>
    <t xml:space="preserve">	Davis P : New Zealand paramedics are ready for an autonomous pre-hospital thrombolysis protocol. Australasian Journal of Paramedicine. 2017;14(3).</t>
  </si>
  <si>
    <t>To describe current procedural practices of Australian and New Zealand nephrologists.</t>
  </si>
  <si>
    <t>AUS/NZ</t>
  </si>
  <si>
    <t xml:space="preserve">	Ritchie AG Saunders J Baer R May S Australian New Zealand Special Interest Group in Interventional Nephrology Research C. A survey of current procedural practices of Australian and New Zealand nephrologists. Seminars in Dialysis. 2013;26(6):E5052</t>
  </si>
  <si>
    <t>To explore specialist and generalist palliative care provision for people with non-malignant respiratory disease, in rural and urban areas in the North and Republic of Ireland.</t>
  </si>
  <si>
    <t>Ireland</t>
  </si>
  <si>
    <t xml:space="preserve">	Mc Veigh C Reid J Larkin P Porter S Hudson P. The experience of palliative care service provision for people with non-malignant respiratory disease and their family carers: An all-Ireland qualitative study. Journal of advanced nursing. 2018;74(2):383-39</t>
  </si>
  <si>
    <t>To examine rural–urban differences in healthcare utilization and location of death for residents of Saskatchewan, Canada, with chronic obstructive pulmonary disease (COPD) or lung cancer in the last 12 months of life.</t>
  </si>
  <si>
    <t>Canada</t>
  </si>
  <si>
    <t xml:space="preserve">Goodridge, D., Lawson, J., Rennie, D., &amp; Marciniuk, D. (2010). Rural/
Urban differences in health care utilization and place of death for
persons with respiratory illness in the last year of life. Rural and Remote Health, 10(1349), 1–1 </t>
  </si>
  <si>
    <t>To assess level of compliance with clinical practice guidelines for patients with type 2 diabetes.</t>
  </si>
  <si>
    <t xml:space="preserve">	Toth EL Majumdar SR Guirguis LM Lewanczuk RZ Lee TK Johnson JA. Compliance with clinical practice guidelines for type 2 diabetes in rural patients: treatment gaps and opportunities for improvement. Pharmacotherapy:The Journal of Human Pharmacology &amp; Drug Therapy. 2003;23(5):659-66</t>
  </si>
  <si>
    <t>100 remote</t>
  </si>
  <si>
    <t>To assess feasbility of stereoscopic digital imaging for diabetic retinopathy via teleopthalmology in remote communities.</t>
  </si>
  <si>
    <t xml:space="preserve">	Tennant MT : Tele-ophthalmology via stereoscopic digital imaging: a pilot project. Diabetes technology &amp; therapeutics. 2000;2(4):583-587.</t>
  </si>
  <si>
    <t>To describe the patterns of medication use for hypertension for patients with type 2 diabetes mellitus in rural Canada and to identify treatment gaps and opportunities for prescribing antihypertensives.</t>
  </si>
  <si>
    <t xml:space="preserve">	Supina AL : Treatment gaps for hypertension management in rural Canadian patients with type 2 diabetes mellitus. Clinical Therapeutics. 2004;26(4):598-606.</t>
  </si>
  <si>
    <t>To compare glycaemic control, as reflected in the A1c level, of diabetic patients with primary care vs. with specialist care.</t>
  </si>
  <si>
    <t xml:space="preserve">	Shah BR Hux JE Laupacis A Mdcm BZ Austin PC van Walraven C. Diabetic patients with prior specialist care have better glycaemic control than those with prior primary care. Journal of Evaluation in Clinical Practice. 2005;11(6):568-57</t>
  </si>
  <si>
    <t>To examine the association between outcomes of 6545 patients who lived more than 50km from the nearest nephrologist.</t>
  </si>
  <si>
    <t xml:space="preserve">	Rucker D Johnson JA Lee TK et al. The natural history of LDL control in type 2 diabetes: a prospective study of adherence to lipid guidelines. Diabetes Care. 2006;29(11):2506-250</t>
  </si>
  <si>
    <r>
      <t xml:space="preserve">27121 living </t>
    </r>
    <r>
      <rPr>
        <sz val="8"/>
        <rFont val="Calibri"/>
        <family val="2"/>
      </rPr>
      <t>≤ 100km from nephrologist</t>
    </r>
  </si>
  <si>
    <t>4331 living &gt;100km from nephrologist</t>
  </si>
  <si>
    <t>To assess quality of care and mortality in chronic kidney disease patients living in remote areas.</t>
  </si>
  <si>
    <t xml:space="preserve">	Rucker D Hemmelgarn BR Lin M et al. Quality of care and mortality are worse in chronic kidney disease patients living in remote areas. Kidney International. 2011;79(2):210-21</t>
  </si>
  <si>
    <t>To describe a teleophthalmology model to improve access to eye care in Alberta Canada.</t>
  </si>
  <si>
    <t xml:space="preserve">	Ng M Nathoo N Rudnisky CJ Tennant MT. Improving access to eye care: teleophthalmology in Alberta Canada. Journal of Diabetes Science &amp; Technology. 2009;3(2):289-29</t>
  </si>
  <si>
    <t>266 cases, 192 patients</t>
  </si>
  <si>
    <t>266 cases from 192 patients</t>
  </si>
  <si>
    <t>To explore the diagnosis and emergency department management of acute exacerbation of chronic obstructive pulmonary disease compared to diagnostic and treatment guideline.</t>
  </si>
  <si>
    <t xml:space="preserve">	McKenna P MacLeod K Le C et al. Management of acute exacerbation of COPD in rural Alberta emergency departments. Canadian journal of rural medicine. 2015;20(1):7-1</t>
  </si>
  <si>
    <t>2 regions (populations 1.1 million, 1 million)</t>
  </si>
  <si>
    <t>2 regions (populations 91K, 12K)</t>
  </si>
  <si>
    <t>To report variation in the frequency of hemoglobin A1c (HbA1c) testing and to assess compliance with clinical practice guidelines and use of HbA1c to screen for diabetes.</t>
  </si>
  <si>
    <t xml:space="preserve">	Lyon AW Higgins T Wesenberg JC Cembrowski GS. Variation in the frequency of hemoglobin A1c (HbA1c) testing: population studies used to assess compliance with clinical practice guidelines and use of HbA1c to screen for diabetes. J Diabetes Sci Technol. 2009;3(3):411-41 Tran DV</t>
  </si>
  <si>
    <t>To identify total wait times for cardiac care and surgery.</t>
  </si>
  <si>
    <t xml:space="preserve">	Legare JF : How established wait time benchmarks significantly underestimate total wait times for cardiac surgery. The Canadian journal of cardiology. 2010;26(1):e17-21.</t>
  </si>
  <si>
    <t>16 satellite units</t>
  </si>
  <si>
    <t>To report an Economic Assessment Model of Rural and Remote Satellite Hemodialysis Units.</t>
  </si>
  <si>
    <t xml:space="preserve">	Ferguson TW Zacharias J Walker SR et al. An Economic Assessment Model of Rural and Remote Satellite Hemodialysis Units. PLoS One. 2015;10(8):e013558</t>
  </si>
  <si>
    <t>To examine how differences in utilization of specialized medical care aﬀect cardiovascular disease outcomes in relation to urban/rural residence in Que´ bec.</t>
  </si>
  <si>
    <t xml:space="preserve">	Cohen AA : Specialized cardiological care may be overutilized in urban areas of Quebec. European journal of preventive cardiology. 2012;19(4):731-73</t>
  </si>
  <si>
    <t>To describe patient and physician predictors of peritoneal dialysis technique failure.</t>
  </si>
  <si>
    <t xml:space="preserve">	Chidambaram M Bargman JM Quinn RR Austin PC Hux JE Laupacis A. Patient and physician predictors of peritoneal dialysis technique failure: a population based</t>
  </si>
  <si>
    <t>To assess feasibility of providing nephrology services to remote communities with videoconferencing.</t>
  </si>
  <si>
    <t xml:space="preserve">	Campbell M Akbari A Amos S Keyes C. Feasibility of providing nephrology services to remote communities with videoconferencing. J Telemed Telecare. 2012;18(1):13-1</t>
  </si>
  <si>
    <t>To examine the culture of referral to urban cardiovascular services post myocardial infarction for rural women.</t>
  </si>
  <si>
    <t xml:space="preserve">	Caldwell PH : The influence of a "culture of referral" on access to care in rural settings after myocardial infarction. Health &amp; place. 2009;15(1):180-18</t>
  </si>
  <si>
    <t>To examine influence of rurality on lives of women post myocardial infarction.</t>
  </si>
  <si>
    <t xml:space="preserve">	Caldwell P : Lives of rural women after myocardial infarction. The Canadian journal of nursing research = Revue canadienne de recherche en sciences infirmieres. 2005;37(1):54-6</t>
  </si>
  <si>
    <t>To describe a model for equitable care and outcomes for remote full care hemodialysis units.</t>
  </si>
  <si>
    <t xml:space="preserve">	Bernstein K Zacharias J Blanchard JF Yu BN Shaw SY. Model for equitable care and outcomes for remote full care hemodialysis units. Clinical journal of the American Society of Nephrology : CJASN. 2010;5(4):645-65</t>
  </si>
  <si>
    <t>To examine interactions among hospital and regional characteristics, socioeconomic status and coronary angiography use among patients admitted to hospital with acute myocardial infarction (AMI) in Ontario.</t>
  </si>
  <si>
    <t xml:space="preserve">	Alter DA : Geography and service supply do not explain socioeconomic gradients in angiography use after acute myocardial infarction. Cmaj. 2003;168(3):261-26</t>
  </si>
  <si>
    <t>To examine the impact of contextual neighbourhood and hospital factors on individual cardiovascular disease outcomes and on the use of cardiac interventions.</t>
  </si>
  <si>
    <t xml:space="preserve">	Alter DA : Community factors hospital characteristics and inter-regional outcome variations following acute myocardial infarction in Canada. Canadian Journal of Cardiology. 2005;21(3):247-25</t>
  </si>
  <si>
    <t>To describe vascular access creation before hemodialysis initiation and us in apopulation-based cohort study.</t>
  </si>
  <si>
    <t xml:space="preserve">	Al-Jaishi AA Lok CE Garg AX Zhang JC Moist LM. Vascular access creation before hemodialysis initiation and use: a population-based cohort study. Clinical Journal of The American Society of Nephrology: CJASN. 2015;10(3):418-42</t>
  </si>
  <si>
    <t>Systematic Review</t>
  </si>
  <si>
    <t>71 studies</t>
  </si>
  <si>
    <t>5 studies</t>
  </si>
  <si>
    <t>76 studies</t>
  </si>
  <si>
    <t>To systematically synthesize knowledge about evidence-based post-discharge treatment of acute coronary syndrome (ACS) in primary care settings in Australia and New Zealand.</t>
  </si>
  <si>
    <t xml:space="preserve">	Bhagwat MM : Evidence-based interventions in primary care following acute coronary syndrome in Australia and New Zealand: a systematic scoping review. BMC Cardiovascular Disorders. 2016;16(1):21</t>
  </si>
  <si>
    <t xml:space="preserve">To disucuss the quality of management of diabetes in Australian and Canadian Indigenous communities. </t>
  </si>
  <si>
    <t>AUS and Canada</t>
  </si>
  <si>
    <t xml:space="preserve">	Mak DB Whitehead S Plant AJ. So far and yet so close: quality of management of diabetes in Australian and Canadian Indigenous communities. Australian Journal of Rural Health. 2004;12(5):206-20</t>
  </si>
  <si>
    <t>To describe the establishment of a portable nuclear medicine (NM) processing system and an acute myocardial perfusion scintigraphy (MPS) service for a local regional service.</t>
  </si>
  <si>
    <t>AUS</t>
  </si>
  <si>
    <t>Tually P Janssen J Cowell S Walker J: A preliminary assessment of Internet-based nuclear telecardiology to support the clinical management of cardiac disease in a remote community. J Telemed Telecare. 2003;9 Suppl 1:S69-71.</t>
  </si>
  <si>
    <t>To explore referral of individuals with a primary diagnosis of acute coronary syndrome, cerebrovascular disease or peripheral vascular disease to secondary prevention programmes.</t>
  </si>
  <si>
    <t>Trejo, R., et al. (2018). "Referral of individuals with cardiovascular disease to secondary prevention programmes." British Journal of Nursing 27(6): 314-32</t>
  </si>
  <si>
    <t>To present the rates of referral of participants in the National Eye Health Survey (NEHS) for further eye care.</t>
  </si>
  <si>
    <t>Keel S, Lee PY, Foreman J, van Wijngaarden P, Taylor HR, Dirani M. Participant referral rate in the National Eye Health Survey (NEHS). PLoS ONE [Electronic Resource]. 2017;12(4):e017486</t>
  </si>
  <si>
    <t>To examine the trends in processes of diabetes care and in participant outcomes after an intervention in two remote regions of Australia.</t>
  </si>
  <si>
    <t>Bailie RS, Si D, Robinson GW, Togni SJ, D'Abbs PH. A multifaceted health-service intervention in remote Aboriginal communities: 3-year follow-up of the impact on diabetes care. Medical Journal of Australia. 2004;181(4):195-20</t>
  </si>
  <si>
    <t>582 referrals</t>
  </si>
  <si>
    <t>To examine adequacy of referrals for chronic kidney disease.</t>
  </si>
  <si>
    <t xml:space="preserve">	Wright J Glenister KM Thwaites R Terry D. The importance of adequate referrals for chronic kidney disease. Australian journal of general practice. 2018;47(1-2):58-6</t>
  </si>
  <si>
    <t>348 patients, 6 rural Victorian hospitals</t>
  </si>
  <si>
    <t>To describe the Rural Organisation of Australian Stroke Teams (ROAST) project to promote the evidence-based stroke practice in rural hospitals.</t>
  </si>
  <si>
    <t xml:space="preserve">	Wright AA : Rural Organisation of Acute Stroke Teams project. Intern Med J. 2008;38(1):32-37.</t>
  </si>
  <si>
    <t>To examine geographic similarities and differences in primary care service usage among people with cardiovascular disease and/or type 2 diabetes mellitus residing in regional and urban Victoria, Australia.</t>
  </si>
  <si>
    <t xml:space="preserve">	Unger CC Warren N Canway R Manderson L Grigg K. Type 2 diabetes cardiovascular disease and the utilisation of primary care in urban and regional settings. Rural Remote Health. 2011;11(4):179</t>
  </si>
  <si>
    <t>15-20%</t>
  </si>
  <si>
    <t>85-80%</t>
  </si>
  <si>
    <t>1400 presentations</t>
  </si>
  <si>
    <t>To describe the establishment of an Innovative Specialist Cardiac Indigenous Outreach Service in Rural and Remote Queensland.</t>
  </si>
  <si>
    <t xml:space="preserve">	Tibby D : Establishment of an Innovative Specialist Cardiac Indigenous Outreach Service in Rural and Remote Queensland. Heart Lung and Circulation. 2010;19(5-6):361-366.</t>
  </si>
  <si>
    <t>To evaluate this service by comparing the outcomes of three outreach clinics with our urban diabetes clinic at the Royal Children’s Hospital Melbourne.</t>
  </si>
  <si>
    <t xml:space="preserve">	Simm PJ Wong N Fraser L et al. Geography does not limit optimal diabetes care: Use of a tertiary centre model of care in an outreach service for type 1 diabetes mellitus. Journal of Paediatrics and Child Health. 2014;50(6):471-47</t>
  </si>
  <si>
    <t>To assess the effect of employing Aboriginal health workers (AHWs) on delivery of diabetes care in remote community health centres, and to identify barriers related to AHWs’ involvement in diabetes and other chronic illness care.</t>
  </si>
  <si>
    <t xml:space="preserve">	Si D Bailie RS Togni SJ d'Abbs PH Robinson GW. Aboriginal health workers and diabetes care in remote community health centres: a mixed method analysis. The Medical journal of Australia. 2006;185(1):40-4</t>
  </si>
  <si>
    <t>36 health professionals (18 GPs), 2 rural hospitals and surrounding GP practices</t>
  </si>
  <si>
    <t>Have guidelines re depression in acute coronary syndrome (ACS) changed clinical practice?</t>
  </si>
  <si>
    <t xml:space="preserve">	Reddy P : Depression in acute coronary syndrome: Has the evidence been implemented? The Australian Journal of Rural Health. 2008;16(4):245-246.</t>
  </si>
  <si>
    <t>To audit management chronic kidney disease in general practice through Electronic records reporting.</t>
  </si>
  <si>
    <t xml:space="preserve">	Pilotto LS :  Kennedy DR. Electronic records suggest suboptimal management of chronic kidney disease in general practice. The Australian journal of rural health. 2012;20(4):195-192</t>
  </si>
  <si>
    <t>To indicate levels of monitoring of type 2 diabetes in rural and regional Australia by examining patterns of glycated haemoglobin (HbA1c) and blood lipid testing.</t>
  </si>
  <si>
    <t xml:space="preserve">	Paul CL Piterman L Shaw JE et al. Patterns of type 2 diabetes monitoring in rural towns: How does frequency of HbA1c and lipid testing compare with existing guidelines? The Australian journal of rural health. 2016;24(6):371-37</t>
  </si>
  <si>
    <t>3 urban primary care organisations</t>
  </si>
  <si>
    <t>2 rural primary care organisations</t>
  </si>
  <si>
    <t>To document patient and practice predictors of referral to a lifestyle modification program for prevention of vascular disease.</t>
  </si>
  <si>
    <t xml:space="preserve">	Passey ME : Predictors of primary care referrals to a vascular disease prevention lifestyle program among participants in a cluster randomised trial. BMC health services research. 2012;12:234.</t>
  </si>
  <si>
    <t>36 GPs and practice nurses</t>
  </si>
  <si>
    <t>27 GPs and practice nurses</t>
  </si>
  <si>
    <t>To assess baseline preventative practices in urban and rural general practice.</t>
  </si>
  <si>
    <t xml:space="preserve">	Passey M : Assessment and management of lifestyle risk factors in rural and urban general practices in Australia. Australian Journal of Primary Health. 2010;16(1):81-86.</t>
  </si>
  <si>
    <t>To describe impact of rural isolation in regards to the use of Medicare services related to diabetes care.</t>
  </si>
  <si>
    <t xml:space="preserve">	Overland J Yue DK Mira M. Use of Medicare services related to diabetes care: the impact of rural isolation. The Australian journal of rural health. 2001;9(6):311-31</t>
  </si>
  <si>
    <t>To describe a model for remote area palliative care provision.</t>
  </si>
  <si>
    <t xml:space="preserve">	Murphy S : Territory Palliative Care - A model for remote area palliative care provision. Progress in Palliative Care. 2010;18(1):27-31	Murphy S. Territory Palliative Care - A model for remote area palliative care provision. Progress in Palliative Care. 2010;18(1):27-3</t>
  </si>
  <si>
    <t>To describe the beyond community-based diabetes management trial.</t>
  </si>
  <si>
    <t xml:space="preserve">	Mills PD Harvey PW. Beyond community-based diabetes management and the COAG coordinated care trial. Aust J Rural Health. 2003;11(3):131-13</t>
  </si>
  <si>
    <t>To document diagnosis rates of type 2 diabetes mellitus in children and adolescents in Western Australia over the past 12 years, the clinical characteristics of these patients and any comorbidities.</t>
  </si>
  <si>
    <t xml:space="preserve">	McMahon SK Haynes A Ratnam N et al. Increase in type 2 diabetes in children and adolescents in Western Australia. Medical Journal of Australia. 2004;180(9):459-46</t>
  </si>
  <si>
    <t>17 organisations</t>
  </si>
  <si>
    <t>To examine three types of collaborative links between organisations involved in a rural setting.</t>
  </si>
  <si>
    <t xml:space="preserve">	McDonald J Jayasuriya R Harris MF. Primary health care service delivery networks for the prevention and management of type 2 diabetes: using social network methods to describe interorganisational collaboration in a rural setting. Aust J Prim Health. 2011;17(3):259-26</t>
  </si>
  <si>
    <t>Randomised cluster trial</t>
  </si>
  <si>
    <t xml:space="preserve">To evaluate a system for improving diabetes care in remote Indigenous communities.
</t>
  </si>
  <si>
    <t xml:space="preserve">	McDermott RA Schmidt BA Sinha A Mills P. Improving diabetes care in the primary healthcare setting: a randomised cluster trial in remote Indigenous communities. The Medical journal of Australia. 2001;174(10):497-50</t>
  </si>
  <si>
    <t>132 health centres</t>
  </si>
  <si>
    <t>To report the duration of participation in continuous quality improvement for delivery of Type 2 diabetes services.</t>
  </si>
  <si>
    <t xml:space="preserve">	Matthews V Schierhout G McBroom J et al. Duration of participation in continuous quality improvement: a key factor explaining improved delivery of Type 2 diabetes services. BMC Health Serv Res. 2014;14:57</t>
  </si>
  <si>
    <t>To quantify utilisation of allied health care services by diabetics in rural NSW and explore reasons for any underutilisation.</t>
  </si>
  <si>
    <t xml:space="preserve">	Madden J Barnard A Owen C. Utilisation of multidisciplinary services for diabetes care in the rural setting. The Australian journal of rural health. 2013;21(1):28-3</t>
  </si>
  <si>
    <t>To discuss survival of Indigenous Australians receiving renal replacement therapy.</t>
  </si>
  <si>
    <t xml:space="preserve">	Lawton PD : Survival of Indigenous Australians receiving renal replacement therapy: closing the gap?.[Erratum appears in Med J Aust. 2015 Apr 6;202(6):297; PMID: 25832149]. </t>
  </si>
  <si>
    <t>To evaluate implementation of acute myocardial infarction (AMI) guidelines on thrombolysis use.</t>
  </si>
  <si>
    <t xml:space="preserve">	Kinsman L : Guideline implementation fails to improve thrombolytic administration. Accident and emergency nursing. 2007;15(1):27-33.</t>
  </si>
  <si>
    <t>To describe safety and efficacy prehospital stratification, access, time to cath lab intervention.</t>
  </si>
  <si>
    <t xml:space="preserve">	Khan AA : Pre-hospital thrombolysis in ST-segment elevation myocardial infarction: A regional Australian experience. Medical Journal of Australia. 2016;205(3):121-125.</t>
  </si>
  <si>
    <t>To investigate the causes of excess mortality from heart disease in rural compared to urban Australian women aged over 75 years.</t>
  </si>
  <si>
    <t xml:space="preserve">	Jordan S : Management of heart conditions in older rural and urban Australian women. Internal Medicine Journal. 2011;41(10):722-72</t>
  </si>
  <si>
    <t>To describes an innovative multi-disciplinary pilot project for people living in rural north-east Victoria and southern New South Wales that focused on screening for diabetes complications.</t>
  </si>
  <si>
    <t xml:space="preserve">	Jelinek HF Wilding C Tinley P. An innovative multi-disciplinary diabetes complications screening program in a rural community: A description and preliminary results of the screening. Australian Journal of Primary Health. 2006;12(1):14-2</t>
  </si>
  <si>
    <t>To describe the prevalence awareness and adherence to treatment guidelines for Dyslipidaemia in rural Australia.</t>
  </si>
  <si>
    <t xml:space="preserve">	Janus ED : Dyslipidaemia in rural Australia: prevalence awareness and adherence to treatment guidelines in the Greater Green Triangle Risk Factor Study. The Medical journal of Australia. 2010;192(3):127-132.</t>
  </si>
  <si>
    <t>9746 inner regional, 6456 outer regional/remote</t>
  </si>
  <si>
    <t>This study aimed to explore self-reported preventive care received from general practitioners and the factors associated with this by healthy New South Wales (NSW) residents aged 45–74 years.</t>
  </si>
  <si>
    <t xml:space="preserve">	Harris MF : Preventive care in general practice among healthy older New South Wales residents. BMC family practice. 2013;14:83.</t>
  </si>
  <si>
    <t>Mixed methods</t>
  </si>
  <si>
    <t>To investigate the provision of cardiac rehabilitation and secondary prevention services in Western Australia (WA) with focus on rural, remote and Indigenous populations.</t>
  </si>
  <si>
    <t xml:space="preserve">	Hamilton S : Cardiac Rehabilitation for Aboriginal and Torres Strait Islander people in Western Australia. BMC Cardiovascular Disorders. 2016;16:15</t>
  </si>
  <si>
    <t>To evaluate the prescribing of major drug groups for coronary artery disease (CAD) in patients from a rural community in Australia, and to identify potential drug interactions.</t>
  </si>
  <si>
    <t xml:space="preserve">	Granmyr J : Evidence-based use of medications in patients with coronary artery disease in a rural Australian community. Aust J Rural Health. 2007;15(4):241-246.</t>
  </si>
  <si>
    <t>4 communities</t>
  </si>
  <si>
    <t>To describe an Aboriginal-driven program to prevent, control and manage nutrition-related "lifestyle" diseases including diabetes.</t>
  </si>
  <si>
    <t xml:space="preserve">	Gracey M Bridge E Martin D An Aboriginal-driven program to preventAsia Pacific journal of clinical nutrition. 2006;15(2):178-18 et al. An Aboriginal-driven program to prevent</t>
  </si>
  <si>
    <t>50 referrals from rural hospitals</t>
  </si>
  <si>
    <t>1147 patients</t>
  </si>
  <si>
    <t>To estimate the lifesaving potential of interventions to accelerate the administration of intravenous thrombolysis for myocardial infarction.</t>
  </si>
  <si>
    <t xml:space="preserve">	Goodacre S : Potential impact of interventions to reduce times to thrombolysis. Emergency medicine journal : EMJ. 2004;21(5):625-629.</t>
  </si>
  <si>
    <t>To describe an Innovative Australian Outreach Model of Diabetic Retinopathy Screening in Remote Communities.</t>
  </si>
  <si>
    <t xml:space="preserve">	Glasson NM Crossland LJ Larkins SL. An Innovative Australian Outreach Model of Diabetic Retinopathy Screening in Remote Communities. Journal of Diabetes Research. 2016;2016:126721</t>
  </si>
  <si>
    <t>To report evidence-based prescribing of drugs for secondary prevention of acute coronary syndrome in Aboriginal and non-Aboriginal patients admitted to Western Australian hospital.</t>
  </si>
  <si>
    <t xml:space="preserve">	Gausia K : Evidence-based prescribing of drugs for secondary prevention of acute coronary syndrome in Aboriginal and non-Aboriginal patients admitted to Western Australian hospitals. Internal Medicine Journal. 2014;44(4):353-36</t>
  </si>
  <si>
    <t>To assess whether therapeutic state transition analysis can lead to the development of locally-acceptable alerts to support improved chronic disease management.</t>
  </si>
  <si>
    <t xml:space="preserve">	Gadzhanova S : Developing high-specificity anti-hypertensive alerts by therapeutic state analysis of electronic prescribing records. J Am Med Inform Assoc. 2007;14(1):100-109.</t>
  </si>
  <si>
    <t>To estimate the cost of completing all chronic care tasks recommended by the Central Australian Rural Practitioners Association Standard Treatment Manual (CARPA STM) for patients with type 2 diabetes and chronic kidney disease.</t>
  </si>
  <si>
    <t xml:space="preserve">	Gador-Whyte AP Wakerman J Campbell D et al. Cost of best-practice primary care management of chronic disease in a remote Aboriginal community. The Medical journal of Australia. 2014;200(11):663-66</t>
  </si>
  <si>
    <t>To discuss reflections on palliative care for patients with end-stage renal failure in Central Australia.</t>
  </si>
  <si>
    <t xml:space="preserve">	Fried O : Palliative care for patients with end-stage renal failure: Reflections from Central Australia. Palliative Medicine. 2003;17(6):514-51</t>
  </si>
  <si>
    <t>To determine adherence to national health and medical research council (NHMRC) eye examination guidelines for Indigenous and non-Indigenous Australian people with diabetes.</t>
  </si>
  <si>
    <t xml:space="preserve">	Foreman J Keel S Xie J Van Wijngaarden P Taylor HR Dirani M. Adherence to diabetic eye examination guidelines in Australia: The national eye health survey. Medical Journal of Australia. 2017;206(9):402-40</t>
  </si>
  <si>
    <t>To determine diabetes care processes and intermediate clinical outcomes in a remote primary care service in 2009 compared with 2004.</t>
  </si>
  <si>
    <t xml:space="preserve">	Forbes MP Ling J Jones S McDermott R. Impacts and outcomes of diabetes care in a high risk remote Indigenous community over time: Implications for practice. Australian Journal of Primary Health. 2013;19(2):107-11</t>
  </si>
  <si>
    <t>To gain the perspective of cardiac rehabilitation coordinators regarding patient related barries to implementring evidence based guidelines after an acute coronary event.</t>
  </si>
  <si>
    <t xml:space="preserve">	Fernandez RS : Cardiac rehabilitation coordinators' perceptions of patient-related barriers to implementing cardiac evidence-based guidelines. Journal of Cardiovascular Nursing. 2008;23(5):449-45</t>
  </si>
  <si>
    <t>To assess whether pharmacists using initial screening tests and lung function tests could identify patients at risk for chronic obstructive pulmonary disease.</t>
  </si>
  <si>
    <t xml:space="preserve">	Fathima M Saini B Foster JM Armour CL. Community pharmacy-based case finding for COPD in urban and rural settings is feasible and effective. International Journal of Copd. 2017;12:2753-276</t>
  </si>
  <si>
    <t>7 metro health servies</t>
  </si>
  <si>
    <t>10 rural health services</t>
  </si>
  <si>
    <t>38 patients from 17 health services</t>
  </si>
  <si>
    <t>To identify barriers encountered in health information management and the impact on access to Cardiac Rehabilitation services for Aboriginal people in Western Australia.</t>
  </si>
  <si>
    <t xml:space="preserve">	Digiacomo M : Health information system linkage and coordination are critical for increasing access to secondary prevention in Aboriginal health: a qualitative study. Quality in Primary Care. 2010;18(1):17-2</t>
  </si>
  <si>
    <t>To determine whether primary care management of chronic heart failure differed between rural and urban Australia.</t>
  </si>
  <si>
    <t xml:space="preserve">	Clark RA : Rural and urban differentials in primary care management of chronic heart failure: new data from the CASE study. Medical Journal of Australia. 2007;186(9):441-44</t>
  </si>
  <si>
    <t>62 programs</t>
  </si>
  <si>
    <t>To discuss accessibility to and quality of current chronic heart failure - management programs in Australia.</t>
  </si>
  <si>
    <t xml:space="preserve">	Clark RA : Access and quality of heart failure management programs in Australia. Australian Critical Care. 2009;22(3):111-11</t>
  </si>
  <si>
    <t>To describe the current patterns of acute coronary syndromes care in Australia.</t>
  </si>
  <si>
    <t xml:space="preserve">	Chew DP : Current management of acute coronary syndromes in Australia: observations from the acute coronary syndromes prospective audit. Intern Med J. 2007;37(11):741-74</t>
  </si>
  <si>
    <t>To examine factors influencing referral of patients presenting with chest pain at two rural hospitals to a major centre.</t>
  </si>
  <si>
    <t xml:space="preserve">	Blokker BM : Referral patterns of patients presenting with chest pain at two rural emergency departments in Western Australia. Rural Remote Health. 2010;10(3):155</t>
  </si>
  <si>
    <t>To describe identification of type 2 diabetes risk classification systems and recommendations for review of podiatric care in an Australian Aboriginal health clinic.</t>
  </si>
  <si>
    <t xml:space="preserve">	Blatchford L Morey P McConigley R. Identifying type 2 diabetes risk classification systems and recommendations for review of podiatric care in an Australian Aboriginal health clinic. Journal of foot and ankle research. 2015;8:3</t>
  </si>
  <si>
    <t>To examine differences, if any, in the way overseas-trained general practitioner (OTDs) practice compared to FRACGP holders.</t>
  </si>
  <si>
    <t xml:space="preserve">	Bayram C : Clinical activity of overseas-trained doctors practising in general practice in Australia. Australian Health Review. 2007;31(3):440-44</t>
  </si>
  <si>
    <t>To describe a nurse practitioner-led approach to management of chronic kidney disease in an Aboriginal population.</t>
  </si>
  <si>
    <t xml:space="preserve">	Barrett E : Chronic kidney disease in an Aboriginal population: A nurse practitioner-led approach to management. Australian Journal of Rural Health. 2015;23(6):318-32</t>
  </si>
  <si>
    <t>To describe variations in rates of hospital admissions for congestive cardiac failure (CCF) in Victoria as an indicator of the adequacy of primary care services.</t>
  </si>
  <si>
    <t xml:space="preserve">	Ansari MZ : Congestive cardiac failure: urban and rural perspectives in Victoria. Aust J Rural Health. 2003;11(6):266-27</t>
  </si>
  <si>
    <t xml:space="preserve">First nation </t>
  </si>
  <si>
    <t xml:space="preserve">Mortality  </t>
  </si>
  <si>
    <t xml:space="preserve">Telehealth </t>
  </si>
  <si>
    <t xml:space="preserve">Service delivery model </t>
  </si>
  <si>
    <t>Design</t>
  </si>
  <si>
    <t>n urban</t>
  </si>
  <si>
    <t>n rural</t>
  </si>
  <si>
    <t>n participants</t>
  </si>
  <si>
    <t>Study aim/question</t>
  </si>
  <si>
    <t>Primary condition</t>
  </si>
  <si>
    <t>Country</t>
  </si>
  <si>
    <t>Year</t>
  </si>
  <si>
    <t>Author</t>
  </si>
  <si>
    <t>Reported</t>
  </si>
  <si>
    <t>Sample</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</si>
</sst>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1"/>
      <color theme="1"/>
      <name val="Calibri"/>
      <family val="2"/>
      <scheme val="minor"/>
    </font>
    <font>
      <sz val="12"/>
      <name val="Calibri"/>
      <family val="2"/>
      <scheme val="minor"/>
    </font>
    <font>
      <sz val="8"/>
      <name val="Calibri"/>
      <family val="2"/>
      <scheme val="minor"/>
    </font>
    <font>
      <sz val="8"/>
      <name val="Calibri"/>
      <family val="2"/>
    </font>
    <font>
      <b/>
      <sz val="8"/>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0" fillId="0" borderId="0" xfId="0" applyAlignment="1">
      <alignment vertical="top" wrapText="1"/>
    </xf>
    <xf numFmtId="0" fontId="0" fillId="0" borderId="0" xfId="0" applyFont="1" applyAlignment="1">
      <alignment vertical="top" wrapText="1"/>
    </xf>
    <xf numFmtId="0" fontId="0" fillId="0" borderId="0" xfId="0" applyFont="1" applyAlignment="1">
      <alignment horizontal="center" vertical="top" wrapText="1"/>
    </xf>
    <xf numFmtId="0" fontId="0" fillId="0" borderId="0" xfId="0" applyAlignment="1">
      <alignment horizontal="center" vertical="top" wrapText="1"/>
    </xf>
    <xf numFmtId="0" fontId="0" fillId="0" borderId="0" xfId="0" applyAlignment="1">
      <alignment horizontal="left" vertical="top" wrapText="1"/>
    </xf>
    <xf numFmtId="0" fontId="2" fillId="0" borderId="1" xfId="0" applyFont="1" applyFill="1" applyBorder="1" applyAlignment="1">
      <alignment horizontal="center" vertical="top" wrapText="1"/>
    </xf>
    <xf numFmtId="0" fontId="3" fillId="0" borderId="1" xfId="0" applyFont="1" applyFill="1" applyBorder="1" applyAlignment="1">
      <alignment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left" vertical="top" wrapText="1"/>
    </xf>
    <xf numFmtId="0" fontId="3" fillId="0" borderId="1" xfId="0" applyNumberFormat="1" applyFont="1" applyFill="1" applyBorder="1" applyAlignment="1">
      <alignment vertical="top" wrapText="1"/>
    </xf>
    <xf numFmtId="10" fontId="3" fillId="0" borderId="1" xfId="0" applyNumberFormat="1" applyFont="1" applyFill="1" applyBorder="1" applyAlignment="1">
      <alignment horizontal="center" vertical="top" wrapText="1"/>
    </xf>
    <xf numFmtId="3" fontId="3" fillId="0" borderId="1" xfId="0" applyNumberFormat="1" applyFont="1" applyFill="1" applyBorder="1" applyAlignment="1">
      <alignment horizontal="center" vertical="top" wrapText="1"/>
    </xf>
    <xf numFmtId="0" fontId="3" fillId="0" borderId="1" xfId="0" applyNumberFormat="1" applyFont="1" applyFill="1" applyBorder="1" applyAlignment="1">
      <alignment horizontal="center" vertical="top" wrapText="1"/>
    </xf>
    <xf numFmtId="1" fontId="3" fillId="0" borderId="1" xfId="0" applyNumberFormat="1" applyFont="1" applyFill="1" applyBorder="1" applyAlignment="1">
      <alignment horizontal="center" vertical="top" wrapText="1"/>
    </xf>
    <xf numFmtId="0" fontId="1" fillId="0" borderId="0" xfId="0" applyFont="1" applyAlignment="1">
      <alignment horizontal="left" vertical="top" wrapText="1"/>
    </xf>
    <xf numFmtId="0" fontId="0" fillId="0" borderId="0" xfId="0" applyFont="1" applyAlignment="1">
      <alignment horizontal="left" vertical="top" wrapText="1"/>
    </xf>
    <xf numFmtId="0" fontId="5" fillId="0" borderId="1" xfId="0" applyFont="1" applyFill="1" applyBorder="1" applyAlignment="1">
      <alignment horizontal="center" vertical="top" wrapText="1"/>
    </xf>
    <xf numFmtId="0" fontId="5" fillId="0" borderId="1" xfId="0" applyFont="1" applyFill="1" applyBorder="1" applyAlignment="1">
      <alignment vertical="top" wrapText="1"/>
    </xf>
    <xf numFmtId="0" fontId="5" fillId="0" borderId="1" xfId="0" applyFont="1" applyFill="1" applyBorder="1" applyAlignment="1">
      <alignment horizontal="left" vertical="top" wrapText="1"/>
    </xf>
    <xf numFmtId="0" fontId="1"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2"/>
  <sheetViews>
    <sheetView tabSelected="1" zoomScale="108" zoomScaleNormal="108" workbookViewId="0">
      <pane xSplit="1" ySplit="2" topLeftCell="B3" activePane="bottomRight" state="frozen"/>
      <selection pane="topRight" activeCell="B1" sqref="B1"/>
      <selection pane="bottomLeft" activeCell="A3" sqref="A3"/>
      <selection pane="bottomRight" activeCell="A76" sqref="A76"/>
    </sheetView>
  </sheetViews>
  <sheetFormatPr defaultRowHeight="15" x14ac:dyDescent="0.25"/>
  <cols>
    <col min="1" max="1" width="29.85546875" style="2" customWidth="1"/>
    <col min="2" max="2" width="6.5703125" style="4" customWidth="1"/>
    <col min="3" max="3" width="6.28515625" style="4" customWidth="1"/>
    <col min="4" max="4" width="8.28515625" style="4" customWidth="1"/>
    <col min="5" max="5" width="29" style="5" customWidth="1"/>
    <col min="6" max="6" width="8.7109375" style="4" customWidth="1"/>
    <col min="7" max="7" width="8.5703125" style="4" customWidth="1"/>
    <col min="8" max="8" width="7.5703125" style="4" customWidth="1"/>
    <col min="9" max="9" width="10.85546875" style="1" customWidth="1"/>
    <col min="10" max="10" width="7.42578125" style="3" customWidth="1"/>
    <col min="11" max="11" width="7.5703125" style="3" customWidth="1"/>
    <col min="12" max="12" width="7.140625" style="3" customWidth="1"/>
    <col min="13" max="13" width="4.85546875" style="3" customWidth="1"/>
    <col min="14" max="14" width="9.140625" style="2"/>
    <col min="15" max="16384" width="9.140625" style="1"/>
  </cols>
  <sheetData>
    <row r="1" spans="1:14" s="20" customFormat="1" x14ac:dyDescent="0.25">
      <c r="A1" s="18"/>
      <c r="B1" s="17"/>
      <c r="C1" s="17"/>
      <c r="D1" s="17"/>
      <c r="E1" s="19"/>
      <c r="F1" s="17" t="s">
        <v>422</v>
      </c>
      <c r="G1" s="17"/>
      <c r="H1" s="17"/>
      <c r="I1" s="18"/>
      <c r="J1" s="17" t="s">
        <v>421</v>
      </c>
      <c r="K1" s="8"/>
      <c r="L1" s="8"/>
      <c r="M1" s="8"/>
      <c r="N1" s="16"/>
    </row>
    <row r="2" spans="1:14" s="15" customFormat="1" ht="33.75" x14ac:dyDescent="0.25">
      <c r="A2" s="18" t="s">
        <v>420</v>
      </c>
      <c r="B2" s="17" t="s">
        <v>419</v>
      </c>
      <c r="C2" s="17" t="s">
        <v>418</v>
      </c>
      <c r="D2" s="17" t="s">
        <v>417</v>
      </c>
      <c r="E2" s="19" t="s">
        <v>416</v>
      </c>
      <c r="F2" s="17" t="s">
        <v>415</v>
      </c>
      <c r="G2" s="17" t="s">
        <v>414</v>
      </c>
      <c r="H2" s="17" t="s">
        <v>413</v>
      </c>
      <c r="I2" s="18" t="s">
        <v>412</v>
      </c>
      <c r="J2" s="17" t="s">
        <v>411</v>
      </c>
      <c r="K2" s="17" t="s">
        <v>410</v>
      </c>
      <c r="L2" s="17" t="s">
        <v>409</v>
      </c>
      <c r="M2" s="17" t="s">
        <v>408</v>
      </c>
      <c r="N2" s="16"/>
    </row>
    <row r="3" spans="1:14" ht="56.25" x14ac:dyDescent="0.25">
      <c r="A3" s="7" t="s">
        <v>407</v>
      </c>
      <c r="B3" s="8">
        <v>2003</v>
      </c>
      <c r="C3" s="8" t="s">
        <v>282</v>
      </c>
      <c r="D3" s="8" t="s">
        <v>4</v>
      </c>
      <c r="E3" s="9" t="s">
        <v>406</v>
      </c>
      <c r="F3" s="8">
        <v>8359</v>
      </c>
      <c r="G3" s="8" t="s">
        <v>27</v>
      </c>
      <c r="H3" s="8"/>
      <c r="I3" s="7" t="s">
        <v>2</v>
      </c>
      <c r="J3" s="6" t="s">
        <v>0</v>
      </c>
      <c r="K3" s="6" t="s">
        <v>0</v>
      </c>
      <c r="L3" s="6" t="s">
        <v>0</v>
      </c>
      <c r="M3" s="6" t="s">
        <v>0</v>
      </c>
    </row>
    <row r="4" spans="1:14" ht="56.25" x14ac:dyDescent="0.25">
      <c r="A4" s="7" t="s">
        <v>405</v>
      </c>
      <c r="B4" s="8">
        <v>2015</v>
      </c>
      <c r="C4" s="8" t="s">
        <v>282</v>
      </c>
      <c r="D4" s="8" t="s">
        <v>30</v>
      </c>
      <c r="E4" s="9" t="s">
        <v>404</v>
      </c>
      <c r="F4" s="8" t="s">
        <v>166</v>
      </c>
      <c r="G4" s="8" t="s">
        <v>166</v>
      </c>
      <c r="H4" s="8" t="s">
        <v>166</v>
      </c>
      <c r="I4" s="7" t="s">
        <v>2</v>
      </c>
      <c r="J4" s="6" t="s">
        <v>1</v>
      </c>
      <c r="K4" s="6" t="s">
        <v>0</v>
      </c>
      <c r="L4" s="6" t="s">
        <v>0</v>
      </c>
      <c r="M4" s="6" t="s">
        <v>1</v>
      </c>
    </row>
    <row r="5" spans="1:14" ht="45" x14ac:dyDescent="0.25">
      <c r="A5" s="7" t="s">
        <v>403</v>
      </c>
      <c r="B5" s="8">
        <v>2007</v>
      </c>
      <c r="C5" s="8" t="s">
        <v>282</v>
      </c>
      <c r="D5" s="8" t="s">
        <v>4</v>
      </c>
      <c r="E5" s="9" t="s">
        <v>402</v>
      </c>
      <c r="F5" s="8">
        <v>1121</v>
      </c>
      <c r="G5" s="8">
        <v>407</v>
      </c>
      <c r="H5" s="8">
        <v>714</v>
      </c>
      <c r="I5" s="7" t="s">
        <v>2</v>
      </c>
      <c r="J5" s="6" t="s">
        <v>0</v>
      </c>
      <c r="K5" s="6" t="s">
        <v>0</v>
      </c>
      <c r="L5" s="6" t="s">
        <v>0</v>
      </c>
      <c r="M5" s="6" t="s">
        <v>0</v>
      </c>
    </row>
    <row r="6" spans="1:14" ht="78.75" x14ac:dyDescent="0.25">
      <c r="A6" s="7" t="s">
        <v>401</v>
      </c>
      <c r="B6" s="8">
        <v>2015</v>
      </c>
      <c r="C6" s="8" t="s">
        <v>282</v>
      </c>
      <c r="D6" s="8" t="s">
        <v>25</v>
      </c>
      <c r="E6" s="9" t="s">
        <v>400</v>
      </c>
      <c r="F6" s="8">
        <v>729</v>
      </c>
      <c r="G6" s="8">
        <v>729</v>
      </c>
      <c r="H6" s="8">
        <v>0</v>
      </c>
      <c r="I6" s="7" t="s">
        <v>2</v>
      </c>
      <c r="J6" s="6" t="s">
        <v>0</v>
      </c>
      <c r="K6" s="6" t="s">
        <v>0</v>
      </c>
      <c r="L6" s="6" t="s">
        <v>0</v>
      </c>
      <c r="M6" s="6" t="s">
        <v>1</v>
      </c>
    </row>
    <row r="7" spans="1:14" ht="56.25" x14ac:dyDescent="0.25">
      <c r="A7" s="7" t="s">
        <v>399</v>
      </c>
      <c r="B7" s="8">
        <v>2009</v>
      </c>
      <c r="C7" s="8" t="s">
        <v>282</v>
      </c>
      <c r="D7" s="8" t="s">
        <v>4</v>
      </c>
      <c r="E7" s="9" t="s">
        <v>398</v>
      </c>
      <c r="F7" s="8">
        <v>115</v>
      </c>
      <c r="G7" s="8">
        <v>115</v>
      </c>
      <c r="H7" s="8">
        <v>0</v>
      </c>
      <c r="I7" s="7" t="s">
        <v>2</v>
      </c>
      <c r="J7" s="6" t="s">
        <v>0</v>
      </c>
      <c r="K7" s="6" t="s">
        <v>0</v>
      </c>
      <c r="L7" s="6" t="s">
        <v>0</v>
      </c>
      <c r="M7" s="6" t="s">
        <v>1</v>
      </c>
    </row>
    <row r="8" spans="1:14" ht="56.25" x14ac:dyDescent="0.25">
      <c r="A8" s="7" t="s">
        <v>397</v>
      </c>
      <c r="B8" s="8">
        <v>2007</v>
      </c>
      <c r="C8" s="8" t="s">
        <v>282</v>
      </c>
      <c r="D8" s="8" t="s">
        <v>4</v>
      </c>
      <c r="E8" s="9" t="s">
        <v>396</v>
      </c>
      <c r="F8" s="8">
        <v>3402</v>
      </c>
      <c r="G8" s="8">
        <v>814</v>
      </c>
      <c r="H8" s="8">
        <v>2588</v>
      </c>
      <c r="I8" s="7" t="s">
        <v>2</v>
      </c>
      <c r="J8" s="6" t="s">
        <v>0</v>
      </c>
      <c r="K8" s="6" t="s">
        <v>0</v>
      </c>
      <c r="L8" s="6" t="s">
        <v>0</v>
      </c>
      <c r="M8" s="6" t="s">
        <v>0</v>
      </c>
    </row>
    <row r="9" spans="1:14" ht="45" x14ac:dyDescent="0.25">
      <c r="A9" s="7" t="s">
        <v>395</v>
      </c>
      <c r="B9" s="8">
        <v>2009</v>
      </c>
      <c r="C9" s="8" t="s">
        <v>282</v>
      </c>
      <c r="D9" s="8" t="s">
        <v>4</v>
      </c>
      <c r="E9" s="9" t="s">
        <v>394</v>
      </c>
      <c r="F9" s="8" t="s">
        <v>393</v>
      </c>
      <c r="G9" s="8" t="s">
        <v>27</v>
      </c>
      <c r="H9" s="8"/>
      <c r="I9" s="7" t="s">
        <v>2</v>
      </c>
      <c r="J9" s="6" t="s">
        <v>0</v>
      </c>
      <c r="K9" s="6" t="s">
        <v>0</v>
      </c>
      <c r="L9" s="6" t="s">
        <v>0</v>
      </c>
      <c r="M9" s="6" t="s">
        <v>0</v>
      </c>
    </row>
    <row r="10" spans="1:14" ht="56.25" x14ac:dyDescent="0.25">
      <c r="A10" s="7" t="s">
        <v>392</v>
      </c>
      <c r="B10" s="8">
        <v>2007</v>
      </c>
      <c r="C10" s="8" t="s">
        <v>282</v>
      </c>
      <c r="D10" s="8" t="s">
        <v>4</v>
      </c>
      <c r="E10" s="9" t="s">
        <v>391</v>
      </c>
      <c r="F10" s="8">
        <v>20895</v>
      </c>
      <c r="G10" s="8">
        <v>5125</v>
      </c>
      <c r="H10" s="8">
        <v>15770</v>
      </c>
      <c r="I10" s="7" t="s">
        <v>2</v>
      </c>
      <c r="J10" s="6" t="s">
        <v>0</v>
      </c>
      <c r="K10" s="6" t="s">
        <v>0</v>
      </c>
      <c r="L10" s="6" t="s">
        <v>0</v>
      </c>
      <c r="M10" s="6" t="s">
        <v>0</v>
      </c>
    </row>
    <row r="11" spans="1:14" ht="67.5" x14ac:dyDescent="0.25">
      <c r="A11" s="7" t="s">
        <v>390</v>
      </c>
      <c r="B11" s="8">
        <v>2010</v>
      </c>
      <c r="C11" s="8" t="s">
        <v>282</v>
      </c>
      <c r="D11" s="8" t="s">
        <v>4</v>
      </c>
      <c r="E11" s="9" t="s">
        <v>389</v>
      </c>
      <c r="F11" s="8" t="s">
        <v>388</v>
      </c>
      <c r="G11" s="8" t="s">
        <v>387</v>
      </c>
      <c r="H11" s="8" t="s">
        <v>386</v>
      </c>
      <c r="I11" s="7" t="s">
        <v>18</v>
      </c>
      <c r="J11" s="6" t="s">
        <v>0</v>
      </c>
      <c r="K11" s="6" t="s">
        <v>0</v>
      </c>
      <c r="L11" s="6" t="s">
        <v>0</v>
      </c>
      <c r="M11" s="6" t="s">
        <v>1</v>
      </c>
    </row>
    <row r="12" spans="1:14" ht="56.25" x14ac:dyDescent="0.25">
      <c r="A12" s="7" t="s">
        <v>385</v>
      </c>
      <c r="B12" s="8">
        <v>2017</v>
      </c>
      <c r="C12" s="8" t="s">
        <v>282</v>
      </c>
      <c r="D12" s="8" t="s">
        <v>9</v>
      </c>
      <c r="E12" s="9" t="s">
        <v>384</v>
      </c>
      <c r="F12" s="8">
        <v>167</v>
      </c>
      <c r="G12" s="8">
        <v>83</v>
      </c>
      <c r="H12" s="8">
        <v>84</v>
      </c>
      <c r="I12" s="7" t="s">
        <v>2</v>
      </c>
      <c r="J12" s="6" t="s">
        <v>1</v>
      </c>
      <c r="K12" s="6" t="s">
        <v>0</v>
      </c>
      <c r="L12" s="6" t="s">
        <v>0</v>
      </c>
      <c r="M12" s="6" t="s">
        <v>0</v>
      </c>
    </row>
    <row r="13" spans="1:14" ht="67.5" x14ac:dyDescent="0.25">
      <c r="A13" s="7" t="s">
        <v>383</v>
      </c>
      <c r="B13" s="8">
        <v>2008</v>
      </c>
      <c r="C13" s="8" t="s">
        <v>282</v>
      </c>
      <c r="D13" s="8" t="s">
        <v>4</v>
      </c>
      <c r="E13" s="9" t="s">
        <v>382</v>
      </c>
      <c r="F13" s="8">
        <v>20</v>
      </c>
      <c r="G13" s="8">
        <v>8</v>
      </c>
      <c r="H13" s="8">
        <v>12</v>
      </c>
      <c r="I13" s="7" t="s">
        <v>18</v>
      </c>
      <c r="J13" s="6" t="s">
        <v>1</v>
      </c>
      <c r="K13" s="6" t="s">
        <v>0</v>
      </c>
      <c r="L13" s="6" t="s">
        <v>0</v>
      </c>
      <c r="M13" s="6" t="s">
        <v>0</v>
      </c>
    </row>
    <row r="14" spans="1:14" ht="67.5" x14ac:dyDescent="0.25">
      <c r="A14" s="7" t="s">
        <v>381</v>
      </c>
      <c r="B14" s="8">
        <v>2013</v>
      </c>
      <c r="C14" s="8" t="s">
        <v>282</v>
      </c>
      <c r="D14" s="8" t="s">
        <v>25</v>
      </c>
      <c r="E14" s="9" t="s">
        <v>380</v>
      </c>
      <c r="F14" s="8">
        <v>77</v>
      </c>
      <c r="G14" s="8">
        <v>77</v>
      </c>
      <c r="H14" s="8">
        <v>0</v>
      </c>
      <c r="I14" s="7" t="s">
        <v>2</v>
      </c>
      <c r="J14" s="6" t="s">
        <v>0</v>
      </c>
      <c r="K14" s="6" t="s">
        <v>0</v>
      </c>
      <c r="L14" s="6" t="s">
        <v>0</v>
      </c>
      <c r="M14" s="6" t="s">
        <v>1</v>
      </c>
    </row>
    <row r="15" spans="1:14" ht="67.5" x14ac:dyDescent="0.25">
      <c r="A15" s="7" t="s">
        <v>379</v>
      </c>
      <c r="B15" s="8">
        <v>2017</v>
      </c>
      <c r="C15" s="8" t="s">
        <v>282</v>
      </c>
      <c r="D15" s="8" t="s">
        <v>25</v>
      </c>
      <c r="E15" s="9" t="s">
        <v>378</v>
      </c>
      <c r="F15" s="8">
        <f>1738+3098</f>
        <v>4836</v>
      </c>
      <c r="G15" s="8" t="s">
        <v>27</v>
      </c>
      <c r="H15" s="8"/>
      <c r="I15" s="7" t="s">
        <v>2</v>
      </c>
      <c r="J15" s="6" t="s">
        <v>0</v>
      </c>
      <c r="K15" s="6" t="s">
        <v>0</v>
      </c>
      <c r="L15" s="6" t="s">
        <v>0</v>
      </c>
      <c r="M15" s="6" t="s">
        <v>1</v>
      </c>
    </row>
    <row r="16" spans="1:14" ht="45" x14ac:dyDescent="0.25">
      <c r="A16" s="7" t="s">
        <v>377</v>
      </c>
      <c r="B16" s="8">
        <v>2003</v>
      </c>
      <c r="C16" s="8" t="s">
        <v>282</v>
      </c>
      <c r="D16" s="8" t="s">
        <v>30</v>
      </c>
      <c r="E16" s="9" t="s">
        <v>376</v>
      </c>
      <c r="F16" s="8">
        <v>8259</v>
      </c>
      <c r="G16" s="8">
        <v>250</v>
      </c>
      <c r="H16" s="8">
        <v>8009</v>
      </c>
      <c r="I16" s="7" t="s">
        <v>2</v>
      </c>
      <c r="J16" s="6" t="s">
        <v>0</v>
      </c>
      <c r="K16" s="6" t="s">
        <v>0</v>
      </c>
      <c r="L16" s="6" t="s">
        <v>0</v>
      </c>
      <c r="M16" s="6" t="s">
        <v>1</v>
      </c>
    </row>
    <row r="17" spans="1:13" ht="67.5" x14ac:dyDescent="0.25">
      <c r="A17" s="7" t="s">
        <v>375</v>
      </c>
      <c r="B17" s="8">
        <v>2014</v>
      </c>
      <c r="C17" s="8" t="s">
        <v>282</v>
      </c>
      <c r="D17" s="8" t="s">
        <v>25</v>
      </c>
      <c r="E17" s="9" t="s">
        <v>374</v>
      </c>
      <c r="F17" s="8">
        <v>542</v>
      </c>
      <c r="G17" s="8">
        <v>542</v>
      </c>
      <c r="H17" s="8">
        <v>0</v>
      </c>
      <c r="I17" s="7" t="s">
        <v>2</v>
      </c>
      <c r="J17" s="6" t="s">
        <v>0</v>
      </c>
      <c r="K17" s="6" t="s">
        <v>0</v>
      </c>
      <c r="L17" s="6" t="s">
        <v>0</v>
      </c>
      <c r="M17" s="6" t="s">
        <v>1</v>
      </c>
    </row>
    <row r="18" spans="1:13" ht="56.25" x14ac:dyDescent="0.25">
      <c r="A18" s="7" t="s">
        <v>373</v>
      </c>
      <c r="B18" s="8">
        <v>2007</v>
      </c>
      <c r="C18" s="8" t="s">
        <v>282</v>
      </c>
      <c r="D18" s="8" t="s">
        <v>4</v>
      </c>
      <c r="E18" s="9" t="s">
        <v>372</v>
      </c>
      <c r="F18" s="8">
        <v>60</v>
      </c>
      <c r="G18" s="8">
        <v>60</v>
      </c>
      <c r="H18" s="8">
        <v>0</v>
      </c>
      <c r="I18" s="7" t="s">
        <v>2</v>
      </c>
      <c r="J18" s="6" t="s">
        <v>1</v>
      </c>
      <c r="K18" s="6" t="s">
        <v>0</v>
      </c>
      <c r="L18" s="6" t="s">
        <v>0</v>
      </c>
      <c r="M18" s="6" t="s">
        <v>0</v>
      </c>
    </row>
    <row r="19" spans="1:13" ht="67.5" x14ac:dyDescent="0.25">
      <c r="A19" s="7" t="s">
        <v>371</v>
      </c>
      <c r="B19" s="8">
        <v>2014</v>
      </c>
      <c r="C19" s="8" t="s">
        <v>282</v>
      </c>
      <c r="D19" s="8" t="s">
        <v>4</v>
      </c>
      <c r="E19" s="9" t="s">
        <v>370</v>
      </c>
      <c r="F19" s="8">
        <v>1717</v>
      </c>
      <c r="G19" s="8">
        <v>765</v>
      </c>
      <c r="H19" s="8">
        <v>453</v>
      </c>
      <c r="I19" s="7" t="s">
        <v>2</v>
      </c>
      <c r="J19" s="6" t="s">
        <v>0</v>
      </c>
      <c r="K19" s="6" t="s">
        <v>0</v>
      </c>
      <c r="L19" s="6" t="s">
        <v>0</v>
      </c>
      <c r="M19" s="6" t="s">
        <v>1</v>
      </c>
    </row>
    <row r="20" spans="1:13" ht="56.25" x14ac:dyDescent="0.25">
      <c r="A20" s="7" t="s">
        <v>369</v>
      </c>
      <c r="B20" s="8">
        <v>2016</v>
      </c>
      <c r="C20" s="8" t="s">
        <v>282</v>
      </c>
      <c r="D20" s="8" t="s">
        <v>25</v>
      </c>
      <c r="E20" s="9" t="s">
        <v>368</v>
      </c>
      <c r="F20" s="8">
        <v>141</v>
      </c>
      <c r="G20" s="8">
        <v>141</v>
      </c>
      <c r="H20" s="8">
        <v>0</v>
      </c>
      <c r="I20" s="7" t="s">
        <v>2</v>
      </c>
      <c r="J20" s="6" t="s">
        <v>1</v>
      </c>
      <c r="K20" s="6" t="s">
        <v>0</v>
      </c>
      <c r="L20" s="6" t="s">
        <v>0</v>
      </c>
      <c r="M20" s="6" t="s">
        <v>0</v>
      </c>
    </row>
    <row r="21" spans="1:13" ht="45" x14ac:dyDescent="0.25">
      <c r="A21" s="7" t="s">
        <v>367</v>
      </c>
      <c r="B21" s="8">
        <v>2004</v>
      </c>
      <c r="C21" s="8" t="s">
        <v>282</v>
      </c>
      <c r="D21" s="8" t="s">
        <v>4</v>
      </c>
      <c r="E21" s="9" t="s">
        <v>366</v>
      </c>
      <c r="F21" s="8" t="s">
        <v>365</v>
      </c>
      <c r="G21" s="8" t="s">
        <v>364</v>
      </c>
      <c r="H21" s="8"/>
      <c r="I21" s="7" t="s">
        <v>2</v>
      </c>
      <c r="J21" s="6" t="s">
        <v>0</v>
      </c>
      <c r="K21" s="6" t="s">
        <v>0</v>
      </c>
      <c r="L21" s="6" t="s">
        <v>0</v>
      </c>
      <c r="M21" s="6" t="s">
        <v>0</v>
      </c>
    </row>
    <row r="22" spans="1:13" ht="56.25" x14ac:dyDescent="0.25">
      <c r="A22" s="7" t="s">
        <v>363</v>
      </c>
      <c r="B22" s="8">
        <v>2006</v>
      </c>
      <c r="C22" s="8" t="s">
        <v>282</v>
      </c>
      <c r="D22" s="8" t="s">
        <v>25</v>
      </c>
      <c r="E22" s="9" t="s">
        <v>362</v>
      </c>
      <c r="F22" s="8" t="s">
        <v>361</v>
      </c>
      <c r="G22" s="8">
        <v>4</v>
      </c>
      <c r="H22" s="8">
        <v>0</v>
      </c>
      <c r="I22" s="7" t="s">
        <v>2</v>
      </c>
      <c r="J22" s="6" t="s">
        <v>1</v>
      </c>
      <c r="K22" s="6" t="s">
        <v>0</v>
      </c>
      <c r="L22" s="6" t="s">
        <v>0</v>
      </c>
      <c r="M22" s="6" t="s">
        <v>1</v>
      </c>
    </row>
    <row r="23" spans="1:13" ht="56.25" x14ac:dyDescent="0.25">
      <c r="A23" s="7" t="s">
        <v>360</v>
      </c>
      <c r="B23" s="8">
        <v>2007</v>
      </c>
      <c r="C23" s="8" t="s">
        <v>282</v>
      </c>
      <c r="D23" s="8" t="s">
        <v>4</v>
      </c>
      <c r="E23" s="9" t="s">
        <v>359</v>
      </c>
      <c r="F23" s="8">
        <v>49</v>
      </c>
      <c r="G23" s="8" t="s">
        <v>27</v>
      </c>
      <c r="H23" s="8"/>
      <c r="I23" s="7" t="s">
        <v>2</v>
      </c>
      <c r="J23" s="6" t="s">
        <v>0</v>
      </c>
      <c r="K23" s="6" t="s">
        <v>0</v>
      </c>
      <c r="L23" s="6" t="s">
        <v>0</v>
      </c>
      <c r="M23" s="6" t="s">
        <v>0</v>
      </c>
    </row>
    <row r="24" spans="1:13" ht="56.25" x14ac:dyDescent="0.25">
      <c r="A24" s="7" t="s">
        <v>358</v>
      </c>
      <c r="B24" s="8">
        <v>2016</v>
      </c>
      <c r="C24" s="8" t="s">
        <v>282</v>
      </c>
      <c r="D24" s="8" t="s">
        <v>4</v>
      </c>
      <c r="E24" s="9" t="s">
        <v>357</v>
      </c>
      <c r="F24" s="8">
        <v>34</v>
      </c>
      <c r="G24" s="8">
        <v>22</v>
      </c>
      <c r="H24" s="8">
        <v>12</v>
      </c>
      <c r="I24" s="7" t="s">
        <v>356</v>
      </c>
      <c r="J24" s="6" t="s">
        <v>1</v>
      </c>
      <c r="K24" s="6" t="s">
        <v>0</v>
      </c>
      <c r="L24" s="6" t="s">
        <v>0</v>
      </c>
      <c r="M24" s="6" t="s">
        <v>1</v>
      </c>
    </row>
    <row r="25" spans="1:13" ht="67.5" x14ac:dyDescent="0.25">
      <c r="A25" s="7" t="s">
        <v>355</v>
      </c>
      <c r="B25" s="8">
        <v>2013</v>
      </c>
      <c r="C25" s="8" t="s">
        <v>282</v>
      </c>
      <c r="D25" s="8" t="s">
        <v>4</v>
      </c>
      <c r="E25" s="9" t="s">
        <v>354</v>
      </c>
      <c r="F25" s="8">
        <v>39964</v>
      </c>
      <c r="G25" s="8" t="s">
        <v>353</v>
      </c>
      <c r="H25" s="8">
        <v>15655</v>
      </c>
      <c r="I25" s="7" t="s">
        <v>2</v>
      </c>
      <c r="J25" s="6" t="s">
        <v>0</v>
      </c>
      <c r="K25" s="6" t="s">
        <v>0</v>
      </c>
      <c r="L25" s="6" t="s">
        <v>0</v>
      </c>
      <c r="M25" s="6" t="s">
        <v>0</v>
      </c>
    </row>
    <row r="26" spans="1:13" ht="67.5" x14ac:dyDescent="0.25">
      <c r="A26" s="7" t="s">
        <v>352</v>
      </c>
      <c r="B26" s="8">
        <v>2010</v>
      </c>
      <c r="C26" s="8" t="s">
        <v>282</v>
      </c>
      <c r="D26" s="8" t="s">
        <v>4</v>
      </c>
      <c r="E26" s="9" t="s">
        <v>351</v>
      </c>
      <c r="F26" s="8">
        <v>1274</v>
      </c>
      <c r="G26" s="8">
        <v>1274</v>
      </c>
      <c r="H26" s="8">
        <v>0</v>
      </c>
      <c r="I26" s="7" t="s">
        <v>2</v>
      </c>
      <c r="J26" s="6" t="s">
        <v>0</v>
      </c>
      <c r="K26" s="6" t="s">
        <v>0</v>
      </c>
      <c r="L26" s="6" t="s">
        <v>0</v>
      </c>
      <c r="M26" s="6" t="s">
        <v>0</v>
      </c>
    </row>
    <row r="27" spans="1:13" ht="78.75" x14ac:dyDescent="0.25">
      <c r="A27" s="7" t="s">
        <v>350</v>
      </c>
      <c r="B27" s="8">
        <v>2006</v>
      </c>
      <c r="C27" s="8" t="s">
        <v>282</v>
      </c>
      <c r="D27" s="8" t="s">
        <v>25</v>
      </c>
      <c r="E27" s="9" t="s">
        <v>349</v>
      </c>
      <c r="F27" s="8">
        <v>91</v>
      </c>
      <c r="G27" s="8">
        <v>91</v>
      </c>
      <c r="H27" s="8">
        <v>0</v>
      </c>
      <c r="I27" s="7" t="s">
        <v>2</v>
      </c>
      <c r="J27" s="6" t="s">
        <v>1</v>
      </c>
      <c r="K27" s="6" t="s">
        <v>0</v>
      </c>
      <c r="L27" s="6" t="s">
        <v>0</v>
      </c>
      <c r="M27" s="6" t="s">
        <v>0</v>
      </c>
    </row>
    <row r="28" spans="1:13" ht="45" x14ac:dyDescent="0.25">
      <c r="A28" s="7" t="s">
        <v>348</v>
      </c>
      <c r="B28" s="8">
        <v>2011</v>
      </c>
      <c r="C28" s="8" t="s">
        <v>282</v>
      </c>
      <c r="D28" s="8" t="s">
        <v>4</v>
      </c>
      <c r="E28" s="9" t="s">
        <v>347</v>
      </c>
      <c r="F28" s="8">
        <v>944</v>
      </c>
      <c r="G28" s="8">
        <v>507</v>
      </c>
      <c r="H28" s="8">
        <v>437</v>
      </c>
      <c r="I28" s="7" t="s">
        <v>2</v>
      </c>
      <c r="J28" s="6" t="s">
        <v>0</v>
      </c>
      <c r="K28" s="6" t="s">
        <v>0</v>
      </c>
      <c r="L28" s="6" t="s">
        <v>0</v>
      </c>
      <c r="M28" s="6" t="s">
        <v>0</v>
      </c>
    </row>
    <row r="29" spans="1:13" ht="56.25" x14ac:dyDescent="0.25">
      <c r="A29" s="7" t="s">
        <v>346</v>
      </c>
      <c r="B29" s="8">
        <v>2016</v>
      </c>
      <c r="C29" s="8" t="s">
        <v>282</v>
      </c>
      <c r="D29" s="8" t="s">
        <v>4</v>
      </c>
      <c r="E29" s="9" t="s">
        <v>345</v>
      </c>
      <c r="F29" s="8">
        <v>484</v>
      </c>
      <c r="G29" s="8">
        <v>484</v>
      </c>
      <c r="H29" s="8">
        <v>0</v>
      </c>
      <c r="I29" s="7" t="s">
        <v>2</v>
      </c>
      <c r="J29" s="6" t="s">
        <v>0</v>
      </c>
      <c r="K29" s="6" t="s">
        <v>0</v>
      </c>
      <c r="L29" s="6" t="s">
        <v>1</v>
      </c>
      <c r="M29" s="6" t="s">
        <v>0</v>
      </c>
    </row>
    <row r="30" spans="1:13" ht="45" x14ac:dyDescent="0.25">
      <c r="A30" s="7" t="s">
        <v>344</v>
      </c>
      <c r="B30" s="8">
        <v>2007</v>
      </c>
      <c r="C30" s="8" t="s">
        <v>282</v>
      </c>
      <c r="D30" s="8" t="s">
        <v>4</v>
      </c>
      <c r="E30" s="9" t="s">
        <v>343</v>
      </c>
      <c r="F30" s="8">
        <v>170</v>
      </c>
      <c r="G30" s="8">
        <v>170</v>
      </c>
      <c r="H30" s="8">
        <v>0</v>
      </c>
      <c r="I30" s="7" t="s">
        <v>2</v>
      </c>
      <c r="J30" s="6" t="s">
        <v>1</v>
      </c>
      <c r="K30" s="6" t="s">
        <v>0</v>
      </c>
      <c r="L30" s="6" t="s">
        <v>0</v>
      </c>
      <c r="M30" s="6" t="s">
        <v>0</v>
      </c>
    </row>
    <row r="31" spans="1:13" ht="56.25" x14ac:dyDescent="0.25">
      <c r="A31" s="7" t="s">
        <v>342</v>
      </c>
      <c r="B31" s="8">
        <v>2015</v>
      </c>
      <c r="C31" s="8" t="s">
        <v>282</v>
      </c>
      <c r="D31" s="8" t="s">
        <v>30</v>
      </c>
      <c r="E31" s="9" t="s">
        <v>341</v>
      </c>
      <c r="F31" s="8">
        <v>27488</v>
      </c>
      <c r="G31" s="8">
        <v>9142</v>
      </c>
      <c r="H31" s="8">
        <v>18346</v>
      </c>
      <c r="I31" s="7" t="s">
        <v>2</v>
      </c>
      <c r="J31" s="6" t="s">
        <v>0</v>
      </c>
      <c r="K31" s="6" t="s">
        <v>0</v>
      </c>
      <c r="L31" s="6" t="s">
        <v>1</v>
      </c>
      <c r="M31" s="6" t="s">
        <v>1</v>
      </c>
    </row>
    <row r="32" spans="1:13" ht="45" x14ac:dyDescent="0.25">
      <c r="A32" s="7" t="s">
        <v>340</v>
      </c>
      <c r="B32" s="8">
        <v>2012</v>
      </c>
      <c r="C32" s="8" t="s">
        <v>282</v>
      </c>
      <c r="D32" s="8" t="s">
        <v>25</v>
      </c>
      <c r="E32" s="9" t="s">
        <v>339</v>
      </c>
      <c r="F32" s="8">
        <v>117</v>
      </c>
      <c r="G32" s="8">
        <v>117</v>
      </c>
      <c r="H32" s="8">
        <v>0</v>
      </c>
      <c r="I32" s="7" t="s">
        <v>2</v>
      </c>
      <c r="J32" s="6" t="s">
        <v>0</v>
      </c>
      <c r="K32" s="6" t="s">
        <v>0</v>
      </c>
      <c r="L32" s="6" t="s">
        <v>0</v>
      </c>
      <c r="M32" s="6" t="s">
        <v>0</v>
      </c>
    </row>
    <row r="33" spans="1:13" ht="67.5" x14ac:dyDescent="0.25">
      <c r="A33" s="7" t="s">
        <v>338</v>
      </c>
      <c r="B33" s="8">
        <v>2014</v>
      </c>
      <c r="C33" s="8" t="s">
        <v>282</v>
      </c>
      <c r="D33" s="8" t="s">
        <v>25</v>
      </c>
      <c r="E33" s="9" t="s">
        <v>337</v>
      </c>
      <c r="F33" s="8" t="s">
        <v>336</v>
      </c>
      <c r="G33" s="8">
        <v>105</v>
      </c>
      <c r="H33" s="8">
        <v>27</v>
      </c>
      <c r="I33" s="7" t="s">
        <v>2</v>
      </c>
      <c r="J33" s="6" t="s">
        <v>1</v>
      </c>
      <c r="K33" s="6" t="s">
        <v>0</v>
      </c>
      <c r="L33" s="6" t="s">
        <v>0</v>
      </c>
      <c r="M33" s="6" t="s">
        <v>1</v>
      </c>
    </row>
    <row r="34" spans="1:13" ht="67.5" x14ac:dyDescent="0.25">
      <c r="A34" s="7" t="s">
        <v>335</v>
      </c>
      <c r="B34" s="8">
        <v>2001</v>
      </c>
      <c r="C34" s="8" t="s">
        <v>282</v>
      </c>
      <c r="D34" s="8" t="s">
        <v>25</v>
      </c>
      <c r="E34" s="9" t="s">
        <v>334</v>
      </c>
      <c r="F34" s="8">
        <v>555</v>
      </c>
      <c r="G34" s="8">
        <v>555</v>
      </c>
      <c r="H34" s="8">
        <v>0</v>
      </c>
      <c r="I34" s="7" t="s">
        <v>333</v>
      </c>
      <c r="J34" s="6" t="s">
        <v>1</v>
      </c>
      <c r="K34" s="6" t="s">
        <v>0</v>
      </c>
      <c r="L34" s="6" t="s">
        <v>0</v>
      </c>
      <c r="M34" s="6" t="s">
        <v>1</v>
      </c>
    </row>
    <row r="35" spans="1:13" ht="90" x14ac:dyDescent="0.25">
      <c r="A35" s="7" t="s">
        <v>332</v>
      </c>
      <c r="B35" s="8">
        <v>2011</v>
      </c>
      <c r="C35" s="8" t="s">
        <v>282</v>
      </c>
      <c r="D35" s="8" t="s">
        <v>25</v>
      </c>
      <c r="E35" s="9" t="s">
        <v>331</v>
      </c>
      <c r="F35" s="8" t="s">
        <v>330</v>
      </c>
      <c r="G35" s="8">
        <v>17</v>
      </c>
      <c r="H35" s="8">
        <v>0</v>
      </c>
      <c r="I35" s="7" t="s">
        <v>2</v>
      </c>
      <c r="J35" s="6" t="s">
        <v>0</v>
      </c>
      <c r="K35" s="6" t="s">
        <v>0</v>
      </c>
      <c r="L35" s="6" t="s">
        <v>0</v>
      </c>
      <c r="M35" s="6" t="s">
        <v>1</v>
      </c>
    </row>
    <row r="36" spans="1:13" ht="67.5" x14ac:dyDescent="0.25">
      <c r="A36" s="7" t="s">
        <v>329</v>
      </c>
      <c r="B36" s="8">
        <v>2004</v>
      </c>
      <c r="C36" s="8" t="s">
        <v>282</v>
      </c>
      <c r="D36" s="8" t="s">
        <v>25</v>
      </c>
      <c r="E36" s="9" t="s">
        <v>328</v>
      </c>
      <c r="F36" s="8">
        <v>43</v>
      </c>
      <c r="G36" s="8">
        <v>18</v>
      </c>
      <c r="H36" s="8">
        <f>F36-G36</f>
        <v>25</v>
      </c>
      <c r="I36" s="7" t="s">
        <v>2</v>
      </c>
      <c r="J36" s="6" t="s">
        <v>0</v>
      </c>
      <c r="K36" s="6" t="s">
        <v>0</v>
      </c>
      <c r="L36" s="6" t="s">
        <v>0</v>
      </c>
      <c r="M36" s="6" t="s">
        <v>1</v>
      </c>
    </row>
    <row r="37" spans="1:13" ht="45" x14ac:dyDescent="0.25">
      <c r="A37" s="7" t="s">
        <v>327</v>
      </c>
      <c r="B37" s="8">
        <v>2003</v>
      </c>
      <c r="C37" s="8" t="s">
        <v>282</v>
      </c>
      <c r="D37" s="8" t="s">
        <v>25</v>
      </c>
      <c r="E37" s="9" t="s">
        <v>326</v>
      </c>
      <c r="F37" s="8">
        <v>398</v>
      </c>
      <c r="G37" s="8">
        <v>398</v>
      </c>
      <c r="H37" s="8">
        <v>0</v>
      </c>
      <c r="I37" s="7" t="s">
        <v>2</v>
      </c>
      <c r="J37" s="6" t="s">
        <v>1</v>
      </c>
      <c r="K37" s="6" t="s">
        <v>0</v>
      </c>
      <c r="L37" s="6" t="s">
        <v>0</v>
      </c>
      <c r="M37" s="6" t="s">
        <v>0</v>
      </c>
    </row>
    <row r="38" spans="1:13" ht="78.75" x14ac:dyDescent="0.25">
      <c r="A38" s="7" t="s">
        <v>325</v>
      </c>
      <c r="B38" s="8">
        <v>2010</v>
      </c>
      <c r="C38" s="8" t="s">
        <v>282</v>
      </c>
      <c r="D38" s="8" t="s">
        <v>30</v>
      </c>
      <c r="E38" s="9" t="s">
        <v>324</v>
      </c>
      <c r="F38" s="8" t="s">
        <v>42</v>
      </c>
      <c r="G38" s="8" t="s">
        <v>42</v>
      </c>
      <c r="H38" s="8" t="s">
        <v>42</v>
      </c>
      <c r="I38" s="7" t="s">
        <v>2</v>
      </c>
      <c r="J38" s="6" t="s">
        <v>1</v>
      </c>
      <c r="K38" s="6" t="s">
        <v>0</v>
      </c>
      <c r="L38" s="6" t="s">
        <v>0</v>
      </c>
      <c r="M38" s="6" t="s">
        <v>0</v>
      </c>
    </row>
    <row r="39" spans="1:13" ht="56.25" x14ac:dyDescent="0.25">
      <c r="A39" s="7" t="s">
        <v>323</v>
      </c>
      <c r="B39" s="8">
        <v>2001</v>
      </c>
      <c r="C39" s="8" t="s">
        <v>282</v>
      </c>
      <c r="D39" s="8" t="s">
        <v>25</v>
      </c>
      <c r="E39" s="9" t="s">
        <v>322</v>
      </c>
      <c r="F39" s="8">
        <v>197279</v>
      </c>
      <c r="G39" s="8">
        <v>9140</v>
      </c>
      <c r="H39" s="8">
        <v>188138</v>
      </c>
      <c r="I39" s="7" t="s">
        <v>2</v>
      </c>
      <c r="J39" s="6" t="s">
        <v>0</v>
      </c>
      <c r="K39" s="6" t="s">
        <v>0</v>
      </c>
      <c r="L39" s="6" t="s">
        <v>0</v>
      </c>
      <c r="M39" s="6" t="s">
        <v>0</v>
      </c>
    </row>
    <row r="40" spans="1:13" ht="56.25" x14ac:dyDescent="0.25">
      <c r="A40" s="7" t="s">
        <v>321</v>
      </c>
      <c r="B40" s="8">
        <v>2010</v>
      </c>
      <c r="C40" s="8" t="s">
        <v>282</v>
      </c>
      <c r="D40" s="8" t="s">
        <v>4</v>
      </c>
      <c r="E40" s="9" t="s">
        <v>320</v>
      </c>
      <c r="F40" s="8">
        <v>63</v>
      </c>
      <c r="G40" s="8" t="s">
        <v>319</v>
      </c>
      <c r="H40" s="8" t="s">
        <v>318</v>
      </c>
      <c r="I40" s="7" t="s">
        <v>2</v>
      </c>
      <c r="J40" s="6" t="s">
        <v>0</v>
      </c>
      <c r="K40" s="6" t="s">
        <v>0</v>
      </c>
      <c r="L40" s="6" t="s">
        <v>0</v>
      </c>
      <c r="M40" s="6" t="s">
        <v>0</v>
      </c>
    </row>
    <row r="41" spans="1:13" ht="56.25" x14ac:dyDescent="0.25">
      <c r="A41" s="7" t="s">
        <v>317</v>
      </c>
      <c r="B41" s="8">
        <v>2012</v>
      </c>
      <c r="C41" s="8" t="s">
        <v>282</v>
      </c>
      <c r="D41" s="8" t="s">
        <v>4</v>
      </c>
      <c r="E41" s="9" t="s">
        <v>316</v>
      </c>
      <c r="F41" s="8">
        <v>301</v>
      </c>
      <c r="G41" s="8" t="s">
        <v>315</v>
      </c>
      <c r="H41" s="8" t="s">
        <v>314</v>
      </c>
      <c r="I41" s="7" t="s">
        <v>144</v>
      </c>
      <c r="J41" s="6" t="s">
        <v>1</v>
      </c>
      <c r="K41" s="6" t="s">
        <v>0</v>
      </c>
      <c r="L41" s="6" t="s">
        <v>0</v>
      </c>
      <c r="M41" s="6" t="s">
        <v>0</v>
      </c>
    </row>
    <row r="42" spans="1:13" ht="67.5" x14ac:dyDescent="0.25">
      <c r="A42" s="7" t="s">
        <v>313</v>
      </c>
      <c r="B42" s="8">
        <v>2016</v>
      </c>
      <c r="C42" s="8" t="s">
        <v>282</v>
      </c>
      <c r="D42" s="8" t="s">
        <v>25</v>
      </c>
      <c r="E42" s="9" t="s">
        <v>312</v>
      </c>
      <c r="F42" s="8">
        <v>13105</v>
      </c>
      <c r="G42" s="8">
        <v>13105</v>
      </c>
      <c r="H42" s="8">
        <v>0</v>
      </c>
      <c r="I42" s="7" t="s">
        <v>2</v>
      </c>
      <c r="J42" s="6" t="s">
        <v>0</v>
      </c>
      <c r="K42" s="6" t="s">
        <v>0</v>
      </c>
      <c r="L42" s="6" t="s">
        <v>0</v>
      </c>
      <c r="M42" s="6" t="s">
        <v>0</v>
      </c>
    </row>
    <row r="43" spans="1:13" ht="56.25" x14ac:dyDescent="0.25">
      <c r="A43" s="7" t="s">
        <v>311</v>
      </c>
      <c r="B43" s="8">
        <v>2012</v>
      </c>
      <c r="C43" s="8" t="s">
        <v>282</v>
      </c>
      <c r="D43" s="8" t="s">
        <v>30</v>
      </c>
      <c r="E43" s="9" t="s">
        <v>310</v>
      </c>
      <c r="F43" s="8">
        <v>15415</v>
      </c>
      <c r="G43" s="8" t="s">
        <v>27</v>
      </c>
      <c r="H43" s="8"/>
      <c r="I43" s="7" t="s">
        <v>2</v>
      </c>
      <c r="J43" s="6" t="s">
        <v>0</v>
      </c>
      <c r="K43" s="6" t="s">
        <v>0</v>
      </c>
      <c r="L43" s="6" t="s">
        <v>0</v>
      </c>
      <c r="M43" s="6" t="s">
        <v>0</v>
      </c>
    </row>
    <row r="44" spans="1:13" ht="112.5" x14ac:dyDescent="0.25">
      <c r="A44" s="7" t="s">
        <v>309</v>
      </c>
      <c r="B44" s="8">
        <v>2008</v>
      </c>
      <c r="C44" s="8" t="s">
        <v>282</v>
      </c>
      <c r="D44" s="8" t="s">
        <v>4</v>
      </c>
      <c r="E44" s="9" t="s">
        <v>308</v>
      </c>
      <c r="F44" s="8" t="s">
        <v>307</v>
      </c>
      <c r="G44" s="8">
        <v>36</v>
      </c>
      <c r="H44" s="8">
        <v>0</v>
      </c>
      <c r="I44" s="7" t="s">
        <v>18</v>
      </c>
      <c r="J44" s="6" t="s">
        <v>0</v>
      </c>
      <c r="K44" s="6" t="s">
        <v>0</v>
      </c>
      <c r="L44" s="6" t="s">
        <v>0</v>
      </c>
      <c r="M44" s="6" t="s">
        <v>0</v>
      </c>
    </row>
    <row r="45" spans="1:13" ht="78.75" x14ac:dyDescent="0.25">
      <c r="A45" s="7" t="s">
        <v>306</v>
      </c>
      <c r="B45" s="8">
        <v>2006</v>
      </c>
      <c r="C45" s="8" t="s">
        <v>282</v>
      </c>
      <c r="D45" s="8" t="s">
        <v>25</v>
      </c>
      <c r="E45" s="9" t="s">
        <v>305</v>
      </c>
      <c r="F45" s="8">
        <v>137</v>
      </c>
      <c r="G45" s="8">
        <v>137</v>
      </c>
      <c r="H45" s="8">
        <v>0</v>
      </c>
      <c r="I45" s="7" t="s">
        <v>2</v>
      </c>
      <c r="J45" s="6" t="s">
        <v>1</v>
      </c>
      <c r="K45" s="6" t="s">
        <v>0</v>
      </c>
      <c r="L45" s="6" t="s">
        <v>0</v>
      </c>
      <c r="M45" s="6" t="s">
        <v>1</v>
      </c>
    </row>
    <row r="46" spans="1:13" ht="78.75" x14ac:dyDescent="0.25">
      <c r="A46" s="7" t="s">
        <v>304</v>
      </c>
      <c r="B46" s="8">
        <v>2014</v>
      </c>
      <c r="C46" s="8" t="s">
        <v>282</v>
      </c>
      <c r="D46" s="8" t="s">
        <v>25</v>
      </c>
      <c r="E46" s="9" t="s">
        <v>303</v>
      </c>
      <c r="F46" s="8">
        <f>G46+H46</f>
        <v>1456</v>
      </c>
      <c r="G46" s="8">
        <v>69</v>
      </c>
      <c r="H46" s="8">
        <v>1387</v>
      </c>
      <c r="I46" s="7" t="s">
        <v>2</v>
      </c>
      <c r="J46" s="6" t="s">
        <v>1</v>
      </c>
      <c r="K46" s="6" t="s">
        <v>0</v>
      </c>
      <c r="L46" s="6" t="s">
        <v>0</v>
      </c>
      <c r="M46" s="6" t="s">
        <v>0</v>
      </c>
    </row>
    <row r="47" spans="1:13" ht="56.25" x14ac:dyDescent="0.25">
      <c r="A47" s="7" t="s">
        <v>302</v>
      </c>
      <c r="B47" s="8">
        <v>2010</v>
      </c>
      <c r="C47" s="8" t="s">
        <v>282</v>
      </c>
      <c r="D47" s="8" t="s">
        <v>4</v>
      </c>
      <c r="E47" s="9" t="s">
        <v>301</v>
      </c>
      <c r="F47" s="8" t="s">
        <v>300</v>
      </c>
      <c r="G47" s="8" t="s">
        <v>299</v>
      </c>
      <c r="H47" s="8" t="s">
        <v>298</v>
      </c>
      <c r="I47" s="7" t="s">
        <v>2</v>
      </c>
      <c r="J47" s="6" t="s">
        <v>1</v>
      </c>
      <c r="K47" s="6" t="s">
        <v>0</v>
      </c>
      <c r="L47" s="6" t="s">
        <v>0</v>
      </c>
      <c r="M47" s="6" t="s">
        <v>1</v>
      </c>
    </row>
    <row r="48" spans="1:13" ht="67.5" x14ac:dyDescent="0.25">
      <c r="A48" s="7" t="s">
        <v>297</v>
      </c>
      <c r="B48" s="8">
        <v>2011</v>
      </c>
      <c r="C48" s="8" t="s">
        <v>282</v>
      </c>
      <c r="D48" s="8" t="s">
        <v>25</v>
      </c>
      <c r="E48" s="9" t="s">
        <v>296</v>
      </c>
      <c r="F48" s="8">
        <v>2914</v>
      </c>
      <c r="G48" s="8">
        <f>F48-H48</f>
        <v>1940</v>
      </c>
      <c r="H48" s="8">
        <v>974</v>
      </c>
      <c r="I48" s="7" t="s">
        <v>2</v>
      </c>
      <c r="J48" s="6" t="s">
        <v>0</v>
      </c>
      <c r="K48" s="6" t="s">
        <v>0</v>
      </c>
      <c r="L48" s="6" t="s">
        <v>0</v>
      </c>
      <c r="M48" s="6" t="s">
        <v>1</v>
      </c>
    </row>
    <row r="49" spans="1:13" ht="56.25" x14ac:dyDescent="0.25">
      <c r="A49" s="7" t="s">
        <v>295</v>
      </c>
      <c r="B49" s="8">
        <v>2008</v>
      </c>
      <c r="C49" s="8" t="s">
        <v>282</v>
      </c>
      <c r="D49" s="8" t="s">
        <v>4</v>
      </c>
      <c r="E49" s="9" t="s">
        <v>294</v>
      </c>
      <c r="F49" s="8" t="s">
        <v>293</v>
      </c>
      <c r="G49" s="8">
        <v>348</v>
      </c>
      <c r="H49" s="8">
        <v>0</v>
      </c>
      <c r="I49" s="7" t="s">
        <v>2</v>
      </c>
      <c r="J49" s="6" t="s">
        <v>0</v>
      </c>
      <c r="K49" s="6" t="s">
        <v>0</v>
      </c>
      <c r="L49" s="6" t="s">
        <v>0</v>
      </c>
      <c r="M49" s="6" t="s">
        <v>0</v>
      </c>
    </row>
    <row r="50" spans="1:13" ht="56.25" x14ac:dyDescent="0.25">
      <c r="A50" s="7" t="s">
        <v>292</v>
      </c>
      <c r="B50" s="8">
        <v>2018</v>
      </c>
      <c r="C50" s="8" t="s">
        <v>282</v>
      </c>
      <c r="D50" s="8" t="s">
        <v>30</v>
      </c>
      <c r="E50" s="9" t="s">
        <v>291</v>
      </c>
      <c r="F50" s="8" t="s">
        <v>290</v>
      </c>
      <c r="G50" s="8">
        <v>582</v>
      </c>
      <c r="H50" s="8">
        <v>0</v>
      </c>
      <c r="I50" s="7" t="s">
        <v>2</v>
      </c>
      <c r="J50" s="6" t="s">
        <v>0</v>
      </c>
      <c r="K50" s="6" t="s">
        <v>0</v>
      </c>
      <c r="L50" s="6" t="s">
        <v>0</v>
      </c>
      <c r="M50" s="6" t="s">
        <v>0</v>
      </c>
    </row>
    <row r="51" spans="1:13" ht="67.5" x14ac:dyDescent="0.25">
      <c r="A51" s="10" t="s">
        <v>289</v>
      </c>
      <c r="B51" s="8">
        <v>2004</v>
      </c>
      <c r="C51" s="8" t="s">
        <v>282</v>
      </c>
      <c r="D51" s="8" t="s">
        <v>25</v>
      </c>
      <c r="E51" s="9" t="s">
        <v>288</v>
      </c>
      <c r="F51" s="8">
        <v>137</v>
      </c>
      <c r="G51" s="8">
        <v>137</v>
      </c>
      <c r="H51" s="8">
        <v>0</v>
      </c>
      <c r="I51" s="7" t="s">
        <v>2</v>
      </c>
      <c r="J51" s="6" t="s">
        <v>1</v>
      </c>
      <c r="K51" s="6" t="s">
        <v>0</v>
      </c>
      <c r="L51" s="6" t="s">
        <v>0</v>
      </c>
      <c r="M51" s="6" t="s">
        <v>1</v>
      </c>
    </row>
    <row r="52" spans="1:13" ht="67.5" x14ac:dyDescent="0.25">
      <c r="A52" s="10" t="s">
        <v>287</v>
      </c>
      <c r="B52" s="8">
        <v>2017</v>
      </c>
      <c r="C52" s="8" t="s">
        <v>282</v>
      </c>
      <c r="D52" s="8" t="s">
        <v>25</v>
      </c>
      <c r="E52" s="9" t="s">
        <v>286</v>
      </c>
      <c r="F52" s="8">
        <f>757+1738</f>
        <v>2495</v>
      </c>
      <c r="G52" s="8">
        <f>F52-H52</f>
        <v>950</v>
      </c>
      <c r="H52" s="8">
        <f>1253+292</f>
        <v>1545</v>
      </c>
      <c r="I52" s="7" t="s">
        <v>2</v>
      </c>
      <c r="J52" s="6" t="s">
        <v>0</v>
      </c>
      <c r="K52" s="6" t="s">
        <v>0</v>
      </c>
      <c r="L52" s="6" t="s">
        <v>0</v>
      </c>
      <c r="M52" s="6" t="s">
        <v>1</v>
      </c>
    </row>
    <row r="53" spans="1:13" ht="56.25" x14ac:dyDescent="0.25">
      <c r="A53" s="7" t="s">
        <v>285</v>
      </c>
      <c r="B53" s="8">
        <v>2018</v>
      </c>
      <c r="C53" s="8" t="s">
        <v>282</v>
      </c>
      <c r="D53" s="8" t="s">
        <v>4</v>
      </c>
      <c r="E53" s="9" t="s">
        <v>284</v>
      </c>
      <c r="F53" s="8">
        <v>176</v>
      </c>
      <c r="G53" s="8">
        <v>60</v>
      </c>
      <c r="H53" s="8">
        <f>F53-G53</f>
        <v>116</v>
      </c>
      <c r="I53" s="7" t="s">
        <v>2</v>
      </c>
      <c r="J53" s="6" t="s">
        <v>0</v>
      </c>
      <c r="K53" s="6" t="s">
        <v>0</v>
      </c>
      <c r="L53" s="6" t="s">
        <v>0</v>
      </c>
      <c r="M53" s="6" t="s">
        <v>0</v>
      </c>
    </row>
    <row r="54" spans="1:13" ht="67.5" x14ac:dyDescent="0.25">
      <c r="A54" s="7" t="s">
        <v>283</v>
      </c>
      <c r="B54" s="8">
        <v>2003</v>
      </c>
      <c r="C54" s="8" t="s">
        <v>282</v>
      </c>
      <c r="D54" s="8" t="s">
        <v>4</v>
      </c>
      <c r="E54" s="9" t="s">
        <v>281</v>
      </c>
      <c r="F54" s="8">
        <v>42</v>
      </c>
      <c r="G54" s="8">
        <v>42</v>
      </c>
      <c r="H54" s="8">
        <v>0</v>
      </c>
      <c r="I54" s="7" t="s">
        <v>2</v>
      </c>
      <c r="J54" s="6" t="s">
        <v>1</v>
      </c>
      <c r="K54" s="6" t="s">
        <v>1</v>
      </c>
      <c r="L54" s="6" t="s">
        <v>0</v>
      </c>
      <c r="M54" s="6" t="s">
        <v>0</v>
      </c>
    </row>
    <row r="55" spans="1:13" ht="67.5" x14ac:dyDescent="0.25">
      <c r="A55" s="7" t="s">
        <v>280</v>
      </c>
      <c r="B55" s="8">
        <v>2004</v>
      </c>
      <c r="C55" s="9" t="s">
        <v>279</v>
      </c>
      <c r="D55" s="8" t="s">
        <v>25</v>
      </c>
      <c r="E55" s="9" t="s">
        <v>278</v>
      </c>
      <c r="F55" s="8">
        <v>244</v>
      </c>
      <c r="G55" s="8">
        <v>244</v>
      </c>
      <c r="H55" s="8">
        <v>0</v>
      </c>
      <c r="I55" s="7" t="s">
        <v>2</v>
      </c>
      <c r="J55" s="6" t="s">
        <v>0</v>
      </c>
      <c r="K55" s="6" t="s">
        <v>0</v>
      </c>
      <c r="L55" s="6" t="s">
        <v>0</v>
      </c>
      <c r="M55" s="6" t="s">
        <v>1</v>
      </c>
    </row>
    <row r="56" spans="1:13" ht="67.5" x14ac:dyDescent="0.25">
      <c r="A56" s="7" t="s">
        <v>277</v>
      </c>
      <c r="B56" s="8">
        <v>2016</v>
      </c>
      <c r="C56" s="8" t="s">
        <v>216</v>
      </c>
      <c r="D56" s="8" t="s">
        <v>4</v>
      </c>
      <c r="E56" s="9" t="s">
        <v>276</v>
      </c>
      <c r="F56" s="8" t="s">
        <v>275</v>
      </c>
      <c r="G56" s="8" t="s">
        <v>274</v>
      </c>
      <c r="H56" s="8" t="s">
        <v>273</v>
      </c>
      <c r="I56" s="7" t="s">
        <v>272</v>
      </c>
      <c r="J56" s="6" t="s">
        <v>0</v>
      </c>
      <c r="K56" s="6" t="s">
        <v>0</v>
      </c>
      <c r="L56" s="6" t="s">
        <v>0</v>
      </c>
      <c r="M56" s="6" t="s">
        <v>0</v>
      </c>
    </row>
    <row r="57" spans="1:13" ht="67.5" x14ac:dyDescent="0.25">
      <c r="A57" s="7" t="s">
        <v>271</v>
      </c>
      <c r="B57" s="8">
        <v>2015</v>
      </c>
      <c r="C57" s="8" t="s">
        <v>222</v>
      </c>
      <c r="D57" s="8" t="s">
        <v>30</v>
      </c>
      <c r="E57" s="9" t="s">
        <v>270</v>
      </c>
      <c r="F57" s="8">
        <v>17183</v>
      </c>
      <c r="G57" s="14">
        <f>F57*0.13</f>
        <v>2233.79</v>
      </c>
      <c r="H57" s="14">
        <f>F57*87</f>
        <v>1494921</v>
      </c>
      <c r="I57" s="7" t="s">
        <v>2</v>
      </c>
      <c r="J57" s="6" t="s">
        <v>0</v>
      </c>
      <c r="K57" s="6" t="s">
        <v>0</v>
      </c>
      <c r="L57" s="6" t="s">
        <v>0</v>
      </c>
      <c r="M57" s="6" t="s">
        <v>0</v>
      </c>
    </row>
    <row r="58" spans="1:13" ht="67.5" x14ac:dyDescent="0.25">
      <c r="A58" s="7" t="s">
        <v>269</v>
      </c>
      <c r="B58" s="8">
        <v>2005</v>
      </c>
      <c r="C58" s="8" t="s">
        <v>222</v>
      </c>
      <c r="D58" s="8" t="s">
        <v>4</v>
      </c>
      <c r="E58" s="9" t="s">
        <v>268</v>
      </c>
      <c r="F58" s="12">
        <v>139484</v>
      </c>
      <c r="G58" s="8" t="s">
        <v>27</v>
      </c>
      <c r="H58" s="8"/>
      <c r="I58" s="7" t="s">
        <v>2</v>
      </c>
      <c r="J58" s="6" t="s">
        <v>0</v>
      </c>
      <c r="K58" s="6" t="s">
        <v>0</v>
      </c>
      <c r="L58" s="6" t="s">
        <v>1</v>
      </c>
      <c r="M58" s="6" t="s">
        <v>0</v>
      </c>
    </row>
    <row r="59" spans="1:13" ht="67.5" x14ac:dyDescent="0.25">
      <c r="A59" s="7" t="s">
        <v>267</v>
      </c>
      <c r="B59" s="8">
        <v>2003</v>
      </c>
      <c r="C59" s="8" t="s">
        <v>222</v>
      </c>
      <c r="D59" s="8" t="s">
        <v>4</v>
      </c>
      <c r="E59" s="9" t="s">
        <v>266</v>
      </c>
      <c r="F59" s="8">
        <v>47036</v>
      </c>
      <c r="G59" s="8">
        <v>1062</v>
      </c>
      <c r="H59" s="8">
        <v>41824</v>
      </c>
      <c r="I59" s="7" t="s">
        <v>2</v>
      </c>
      <c r="J59" s="6" t="s">
        <v>0</v>
      </c>
      <c r="K59" s="6" t="s">
        <v>0</v>
      </c>
      <c r="L59" s="6" t="s">
        <v>0</v>
      </c>
      <c r="M59" s="6" t="s">
        <v>0</v>
      </c>
    </row>
    <row r="60" spans="1:13" ht="67.5" x14ac:dyDescent="0.25">
      <c r="A60" s="7" t="s">
        <v>265</v>
      </c>
      <c r="B60" s="8">
        <v>2010</v>
      </c>
      <c r="C60" s="8" t="s">
        <v>222</v>
      </c>
      <c r="D60" s="8" t="s">
        <v>30</v>
      </c>
      <c r="E60" s="9" t="s">
        <v>264</v>
      </c>
      <c r="F60" s="8">
        <v>2663</v>
      </c>
      <c r="G60" s="8">
        <v>467</v>
      </c>
      <c r="H60" s="8">
        <v>2196</v>
      </c>
      <c r="I60" s="7" t="s">
        <v>2</v>
      </c>
      <c r="J60" s="6" t="s">
        <v>1</v>
      </c>
      <c r="K60" s="6" t="s">
        <v>0</v>
      </c>
      <c r="L60" s="6" t="s">
        <v>1</v>
      </c>
      <c r="M60" s="6" t="s">
        <v>1</v>
      </c>
    </row>
    <row r="61" spans="1:13" ht="56.25" x14ac:dyDescent="0.25">
      <c r="A61" s="7" t="s">
        <v>263</v>
      </c>
      <c r="B61" s="8">
        <v>2006</v>
      </c>
      <c r="C61" s="8" t="s">
        <v>222</v>
      </c>
      <c r="D61" s="8" t="s">
        <v>4</v>
      </c>
      <c r="E61" s="9" t="s">
        <v>262</v>
      </c>
      <c r="F61" s="8">
        <v>12</v>
      </c>
      <c r="G61" s="8">
        <v>12</v>
      </c>
      <c r="H61" s="8">
        <v>0</v>
      </c>
      <c r="I61" s="7" t="s">
        <v>18</v>
      </c>
      <c r="J61" s="6" t="s">
        <v>0</v>
      </c>
      <c r="K61" s="6" t="s">
        <v>0</v>
      </c>
      <c r="L61" s="6" t="s">
        <v>0</v>
      </c>
      <c r="M61" s="6" t="s">
        <v>0</v>
      </c>
    </row>
    <row r="62" spans="1:13" ht="45" x14ac:dyDescent="0.25">
      <c r="A62" s="7" t="s">
        <v>261</v>
      </c>
      <c r="B62" s="8">
        <v>2006</v>
      </c>
      <c r="C62" s="8" t="s">
        <v>222</v>
      </c>
      <c r="D62" s="8" t="s">
        <v>4</v>
      </c>
      <c r="E62" s="9" t="s">
        <v>260</v>
      </c>
      <c r="F62" s="8">
        <v>12</v>
      </c>
      <c r="G62" s="8">
        <v>12</v>
      </c>
      <c r="H62" s="8">
        <v>0</v>
      </c>
      <c r="I62" s="7" t="s">
        <v>18</v>
      </c>
      <c r="J62" s="6" t="s">
        <v>0</v>
      </c>
      <c r="K62" s="6" t="s">
        <v>0</v>
      </c>
      <c r="L62" s="6" t="s">
        <v>0</v>
      </c>
      <c r="M62" s="6" t="s">
        <v>0</v>
      </c>
    </row>
    <row r="63" spans="1:13" ht="56.25" x14ac:dyDescent="0.25">
      <c r="A63" s="7" t="s">
        <v>259</v>
      </c>
      <c r="B63" s="8">
        <v>2012</v>
      </c>
      <c r="C63" s="8" t="s">
        <v>222</v>
      </c>
      <c r="D63" s="8" t="s">
        <v>30</v>
      </c>
      <c r="E63" s="9" t="s">
        <v>258</v>
      </c>
      <c r="F63" s="8">
        <v>92</v>
      </c>
      <c r="G63" s="8">
        <v>92</v>
      </c>
      <c r="H63" s="8">
        <v>0</v>
      </c>
      <c r="I63" s="7" t="s">
        <v>2</v>
      </c>
      <c r="J63" s="6" t="s">
        <v>1</v>
      </c>
      <c r="K63" s="6" t="s">
        <v>1</v>
      </c>
      <c r="L63" s="6" t="s">
        <v>0</v>
      </c>
      <c r="M63" s="6" t="s">
        <v>0</v>
      </c>
    </row>
    <row r="64" spans="1:13" ht="45" x14ac:dyDescent="0.25">
      <c r="A64" s="7" t="s">
        <v>257</v>
      </c>
      <c r="B64" s="8">
        <v>2010</v>
      </c>
      <c r="C64" s="8" t="s">
        <v>222</v>
      </c>
      <c r="D64" s="8" t="s">
        <v>30</v>
      </c>
      <c r="E64" s="9" t="s">
        <v>256</v>
      </c>
      <c r="F64" s="8">
        <v>5162</v>
      </c>
      <c r="G64" s="8">
        <v>609</v>
      </c>
      <c r="H64" s="8">
        <v>4553</v>
      </c>
      <c r="I64" s="7" t="s">
        <v>2</v>
      </c>
      <c r="J64" s="6" t="s">
        <v>0</v>
      </c>
      <c r="K64" s="6" t="s">
        <v>0</v>
      </c>
      <c r="L64" s="6" t="s">
        <v>0</v>
      </c>
      <c r="M64" s="6" t="s">
        <v>0</v>
      </c>
    </row>
    <row r="65" spans="1:13" ht="56.25" x14ac:dyDescent="0.25">
      <c r="A65" s="7" t="s">
        <v>255</v>
      </c>
      <c r="B65" s="8">
        <v>2011</v>
      </c>
      <c r="C65" s="8" t="s">
        <v>222</v>
      </c>
      <c r="D65" s="8" t="s">
        <v>4</v>
      </c>
      <c r="E65" s="9" t="s">
        <v>254</v>
      </c>
      <c r="F65" s="8">
        <v>44810</v>
      </c>
      <c r="G65" s="8">
        <v>17950</v>
      </c>
      <c r="H65" s="8">
        <v>26856</v>
      </c>
      <c r="I65" s="7" t="s">
        <v>2</v>
      </c>
      <c r="J65" s="6" t="s">
        <v>0</v>
      </c>
      <c r="K65" s="6" t="s">
        <v>0</v>
      </c>
      <c r="L65" s="6" t="s">
        <v>1</v>
      </c>
      <c r="M65" s="6" t="s">
        <v>0</v>
      </c>
    </row>
    <row r="66" spans="1:13" ht="45" x14ac:dyDescent="0.25">
      <c r="A66" s="7" t="s">
        <v>253</v>
      </c>
      <c r="B66" s="8">
        <v>2015</v>
      </c>
      <c r="C66" s="8" t="s">
        <v>222</v>
      </c>
      <c r="D66" s="8" t="s">
        <v>30</v>
      </c>
      <c r="E66" s="9" t="s">
        <v>252</v>
      </c>
      <c r="F66" s="8" t="s">
        <v>251</v>
      </c>
      <c r="G66" s="8" t="s">
        <v>251</v>
      </c>
      <c r="H66" s="8">
        <v>0</v>
      </c>
      <c r="I66" s="7" t="s">
        <v>2</v>
      </c>
      <c r="J66" s="6" t="s">
        <v>1</v>
      </c>
      <c r="K66" s="6" t="s">
        <v>0</v>
      </c>
      <c r="L66" s="6" t="s">
        <v>0</v>
      </c>
      <c r="M66" s="6" t="s">
        <v>0</v>
      </c>
    </row>
    <row r="67" spans="1:13" ht="56.25" x14ac:dyDescent="0.25">
      <c r="A67" s="7" t="s">
        <v>250</v>
      </c>
      <c r="B67" s="8">
        <v>2010</v>
      </c>
      <c r="C67" s="8" t="s">
        <v>222</v>
      </c>
      <c r="D67" s="8" t="s">
        <v>4</v>
      </c>
      <c r="E67" s="9" t="s">
        <v>249</v>
      </c>
      <c r="F67" s="8">
        <v>705</v>
      </c>
      <c r="G67" s="8">
        <v>263</v>
      </c>
      <c r="H67" s="8">
        <v>442</v>
      </c>
      <c r="I67" s="7" t="s">
        <v>2</v>
      </c>
      <c r="J67" s="6" t="s">
        <v>0</v>
      </c>
      <c r="K67" s="6" t="s">
        <v>0</v>
      </c>
      <c r="L67" s="6" t="s">
        <v>0</v>
      </c>
      <c r="M67" s="6" t="s">
        <v>0</v>
      </c>
    </row>
    <row r="68" spans="1:13" ht="90" x14ac:dyDescent="0.25">
      <c r="A68" s="7" t="s">
        <v>248</v>
      </c>
      <c r="B68" s="8">
        <v>2009</v>
      </c>
      <c r="C68" s="8" t="s">
        <v>222</v>
      </c>
      <c r="D68" s="8" t="s">
        <v>25</v>
      </c>
      <c r="E68" s="9" t="s">
        <v>247</v>
      </c>
      <c r="F68" s="8">
        <v>542504</v>
      </c>
      <c r="G68" s="8" t="s">
        <v>246</v>
      </c>
      <c r="H68" s="8" t="s">
        <v>245</v>
      </c>
      <c r="I68" s="7" t="s">
        <v>2</v>
      </c>
      <c r="J68" s="6" t="s">
        <v>0</v>
      </c>
      <c r="K68" s="6" t="s">
        <v>0</v>
      </c>
      <c r="L68" s="6" t="s">
        <v>0</v>
      </c>
      <c r="M68" s="6" t="s">
        <v>0</v>
      </c>
    </row>
    <row r="69" spans="1:13" ht="56.25" x14ac:dyDescent="0.25">
      <c r="A69" s="7" t="s">
        <v>244</v>
      </c>
      <c r="B69" s="8">
        <v>2015</v>
      </c>
      <c r="C69" s="8" t="s">
        <v>222</v>
      </c>
      <c r="D69" s="8" t="s">
        <v>9</v>
      </c>
      <c r="E69" s="9" t="s">
        <v>243</v>
      </c>
      <c r="F69" s="8" t="s">
        <v>242</v>
      </c>
      <c r="G69" s="8" t="s">
        <v>241</v>
      </c>
      <c r="H69" s="8">
        <v>0</v>
      </c>
      <c r="I69" s="7" t="s">
        <v>2</v>
      </c>
      <c r="J69" s="6" t="s">
        <v>0</v>
      </c>
      <c r="K69" s="6" t="s">
        <v>0</v>
      </c>
      <c r="L69" s="6" t="s">
        <v>0</v>
      </c>
      <c r="M69" s="6" t="s">
        <v>0</v>
      </c>
    </row>
    <row r="70" spans="1:13" ht="56.25" x14ac:dyDescent="0.25">
      <c r="A70" s="7" t="s">
        <v>240</v>
      </c>
      <c r="B70" s="8">
        <v>2009</v>
      </c>
      <c r="C70" s="8" t="s">
        <v>222</v>
      </c>
      <c r="D70" s="8" t="s">
        <v>25</v>
      </c>
      <c r="E70" s="9" t="s">
        <v>239</v>
      </c>
      <c r="F70" s="8">
        <v>5500</v>
      </c>
      <c r="G70" s="8" t="s">
        <v>27</v>
      </c>
      <c r="H70" s="8"/>
      <c r="I70" s="7" t="s">
        <v>2</v>
      </c>
      <c r="J70" s="6" t="s">
        <v>1</v>
      </c>
      <c r="K70" s="6" t="s">
        <v>1</v>
      </c>
      <c r="L70" s="6" t="s">
        <v>0</v>
      </c>
      <c r="M70" s="6" t="s">
        <v>1</v>
      </c>
    </row>
    <row r="71" spans="1:13" ht="67.5" x14ac:dyDescent="0.25">
      <c r="A71" s="7" t="s">
        <v>238</v>
      </c>
      <c r="B71" s="8">
        <v>2011</v>
      </c>
      <c r="C71" s="8" t="s">
        <v>222</v>
      </c>
      <c r="D71" s="8" t="s">
        <v>30</v>
      </c>
      <c r="E71" s="9" t="s">
        <v>237</v>
      </c>
      <c r="F71" s="8">
        <v>31452</v>
      </c>
      <c r="G71" s="8" t="s">
        <v>236</v>
      </c>
      <c r="H71" s="8" t="s">
        <v>235</v>
      </c>
      <c r="I71" s="7" t="s">
        <v>2</v>
      </c>
      <c r="J71" s="6" t="s">
        <v>0</v>
      </c>
      <c r="K71" s="6" t="s">
        <v>0</v>
      </c>
      <c r="L71" s="6" t="s">
        <v>1</v>
      </c>
      <c r="M71" s="6" t="s">
        <v>0</v>
      </c>
    </row>
    <row r="72" spans="1:13" ht="56.25" x14ac:dyDescent="0.25">
      <c r="A72" s="7" t="s">
        <v>234</v>
      </c>
      <c r="B72" s="8">
        <v>2006</v>
      </c>
      <c r="C72" s="8" t="s">
        <v>222</v>
      </c>
      <c r="D72" s="8" t="s">
        <v>30</v>
      </c>
      <c r="E72" s="9" t="s">
        <v>233</v>
      </c>
      <c r="F72" s="8">
        <f>G72+H72</f>
        <v>31452</v>
      </c>
      <c r="G72" s="8">
        <f>2214+2169+2162</f>
        <v>6545</v>
      </c>
      <c r="H72" s="8">
        <v>24907</v>
      </c>
      <c r="I72" s="7" t="s">
        <v>2</v>
      </c>
      <c r="J72" s="6" t="s">
        <v>0</v>
      </c>
      <c r="K72" s="6" t="s">
        <v>0</v>
      </c>
      <c r="L72" s="6" t="s">
        <v>1</v>
      </c>
      <c r="M72" s="6" t="s">
        <v>0</v>
      </c>
    </row>
    <row r="73" spans="1:13" ht="67.5" x14ac:dyDescent="0.25">
      <c r="A73" s="7" t="s">
        <v>232</v>
      </c>
      <c r="B73" s="8">
        <v>2005</v>
      </c>
      <c r="C73" s="8" t="s">
        <v>222</v>
      </c>
      <c r="D73" s="8" t="s">
        <v>25</v>
      </c>
      <c r="E73" s="9" t="s">
        <v>231</v>
      </c>
      <c r="F73" s="8">
        <f>974+3533</f>
        <v>4507</v>
      </c>
      <c r="G73" s="8">
        <f>(947*0.116)+(3533*0.064)</f>
        <v>335.964</v>
      </c>
      <c r="H73" s="8">
        <f>F73-G73</f>
        <v>4171.0360000000001</v>
      </c>
      <c r="I73" s="7" t="s">
        <v>2</v>
      </c>
      <c r="J73" s="6" t="s">
        <v>1</v>
      </c>
      <c r="K73" s="6" t="s">
        <v>0</v>
      </c>
      <c r="L73" s="6" t="s">
        <v>0</v>
      </c>
      <c r="M73" s="6" t="s">
        <v>0</v>
      </c>
    </row>
    <row r="74" spans="1:13" ht="67.5" x14ac:dyDescent="0.25">
      <c r="A74" s="7" t="s">
        <v>230</v>
      </c>
      <c r="B74" s="8">
        <v>2004</v>
      </c>
      <c r="C74" s="8" t="s">
        <v>222</v>
      </c>
      <c r="D74" s="8" t="s">
        <v>4</v>
      </c>
      <c r="E74" s="9" t="s">
        <v>229</v>
      </c>
      <c r="F74" s="8">
        <v>392</v>
      </c>
      <c r="G74" s="8">
        <v>392</v>
      </c>
      <c r="H74" s="8">
        <v>0</v>
      </c>
      <c r="I74" s="7" t="s">
        <v>2</v>
      </c>
      <c r="J74" s="6" t="s">
        <v>0</v>
      </c>
      <c r="K74" s="6" t="s">
        <v>0</v>
      </c>
      <c r="L74" s="6" t="s">
        <v>0</v>
      </c>
      <c r="M74" s="6" t="s">
        <v>1</v>
      </c>
    </row>
    <row r="75" spans="1:13" ht="45" x14ac:dyDescent="0.25">
      <c r="A75" s="7" t="s">
        <v>228</v>
      </c>
      <c r="B75" s="8">
        <v>2000</v>
      </c>
      <c r="C75" s="8" t="s">
        <v>222</v>
      </c>
      <c r="D75" s="8" t="s">
        <v>4</v>
      </c>
      <c r="E75" s="9" t="s">
        <v>227</v>
      </c>
      <c r="F75" s="8">
        <v>100</v>
      </c>
      <c r="G75" s="8" t="s">
        <v>226</v>
      </c>
      <c r="H75" s="8">
        <v>0</v>
      </c>
      <c r="I75" s="7" t="s">
        <v>2</v>
      </c>
      <c r="J75" s="6" t="s">
        <v>1</v>
      </c>
      <c r="K75" s="6" t="s">
        <v>1</v>
      </c>
      <c r="L75" s="6" t="s">
        <v>0</v>
      </c>
      <c r="M75" s="6" t="s">
        <v>0</v>
      </c>
    </row>
    <row r="76" spans="1:13" ht="101.25" x14ac:dyDescent="0.25">
      <c r="A76" s="7" t="s">
        <v>225</v>
      </c>
      <c r="B76" s="8">
        <v>2003</v>
      </c>
      <c r="C76" s="8" t="s">
        <v>222</v>
      </c>
      <c r="D76" s="8" t="s">
        <v>25</v>
      </c>
      <c r="E76" s="9" t="s">
        <v>224</v>
      </c>
      <c r="F76" s="8">
        <v>368</v>
      </c>
      <c r="G76" s="8">
        <v>368</v>
      </c>
      <c r="H76" s="8">
        <v>0</v>
      </c>
      <c r="I76" s="7" t="s">
        <v>2</v>
      </c>
      <c r="J76" s="6" t="s">
        <v>0</v>
      </c>
      <c r="K76" s="6" t="s">
        <v>0</v>
      </c>
      <c r="L76" s="6" t="s">
        <v>0</v>
      </c>
      <c r="M76" s="6" t="s">
        <v>0</v>
      </c>
    </row>
    <row r="77" spans="1:13" ht="78.75" x14ac:dyDescent="0.25">
      <c r="A77" s="10" t="s">
        <v>223</v>
      </c>
      <c r="B77" s="8">
        <v>2010</v>
      </c>
      <c r="C77" s="8" t="s">
        <v>222</v>
      </c>
      <c r="D77" s="8" t="s">
        <v>9</v>
      </c>
      <c r="E77" s="9" t="s">
        <v>221</v>
      </c>
      <c r="F77" s="8">
        <v>1098</v>
      </c>
      <c r="G77" s="8">
        <v>468</v>
      </c>
      <c r="H77" s="8">
        <f>F77-G77</f>
        <v>630</v>
      </c>
      <c r="I77" s="7" t="s">
        <v>2</v>
      </c>
      <c r="J77" s="6" t="s">
        <v>0</v>
      </c>
      <c r="K77" s="6" t="s">
        <v>0</v>
      </c>
      <c r="L77" s="6" t="s">
        <v>0</v>
      </c>
      <c r="M77" s="6" t="s">
        <v>0</v>
      </c>
    </row>
    <row r="78" spans="1:13" ht="78.75" x14ac:dyDescent="0.25">
      <c r="A78" s="7" t="s">
        <v>220</v>
      </c>
      <c r="B78" s="8">
        <v>2017</v>
      </c>
      <c r="C78" s="8" t="s">
        <v>219</v>
      </c>
      <c r="D78" s="8" t="s">
        <v>9</v>
      </c>
      <c r="E78" s="9" t="s">
        <v>218</v>
      </c>
      <c r="F78" s="8">
        <v>35</v>
      </c>
      <c r="G78" s="8">
        <v>16</v>
      </c>
      <c r="H78" s="8">
        <v>19</v>
      </c>
      <c r="I78" s="7" t="s">
        <v>18</v>
      </c>
      <c r="J78" s="6" t="s">
        <v>0</v>
      </c>
      <c r="K78" s="6" t="s">
        <v>0</v>
      </c>
      <c r="L78" s="6" t="s">
        <v>0</v>
      </c>
      <c r="M78" s="6" t="s">
        <v>0</v>
      </c>
    </row>
    <row r="79" spans="1:13" ht="78.75" x14ac:dyDescent="0.25">
      <c r="A79" s="7" t="s">
        <v>217</v>
      </c>
      <c r="B79" s="8">
        <v>2013</v>
      </c>
      <c r="C79" s="8" t="s">
        <v>216</v>
      </c>
      <c r="D79" s="8" t="s">
        <v>30</v>
      </c>
      <c r="E79" s="9" t="s">
        <v>215</v>
      </c>
      <c r="F79" s="8">
        <v>118</v>
      </c>
      <c r="G79" s="14">
        <v>18</v>
      </c>
      <c r="H79" s="13">
        <v>85</v>
      </c>
      <c r="I79" s="7" t="s">
        <v>2</v>
      </c>
      <c r="J79" s="6" t="s">
        <v>0</v>
      </c>
      <c r="K79" s="6" t="s">
        <v>0</v>
      </c>
      <c r="L79" s="6" t="s">
        <v>0</v>
      </c>
      <c r="M79" s="6" t="s">
        <v>0</v>
      </c>
    </row>
    <row r="80" spans="1:13" ht="45" x14ac:dyDescent="0.25">
      <c r="A80" s="7" t="s">
        <v>214</v>
      </c>
      <c r="B80" s="8">
        <v>2017</v>
      </c>
      <c r="C80" s="8" t="s">
        <v>202</v>
      </c>
      <c r="D80" s="8" t="s">
        <v>4</v>
      </c>
      <c r="E80" s="9" t="s">
        <v>213</v>
      </c>
      <c r="F80" s="8">
        <v>81</v>
      </c>
      <c r="G80" s="8">
        <v>32</v>
      </c>
      <c r="H80" s="8">
        <v>49</v>
      </c>
      <c r="I80" s="7" t="s">
        <v>2</v>
      </c>
      <c r="J80" s="6" t="s">
        <v>0</v>
      </c>
      <c r="K80" s="6" t="s">
        <v>0</v>
      </c>
      <c r="L80" s="6" t="s">
        <v>0</v>
      </c>
      <c r="M80" s="6" t="s">
        <v>0</v>
      </c>
    </row>
    <row r="81" spans="1:13" ht="56.25" x14ac:dyDescent="0.25">
      <c r="A81" s="7" t="s">
        <v>212</v>
      </c>
      <c r="B81" s="8">
        <v>2009</v>
      </c>
      <c r="C81" s="8" t="s">
        <v>202</v>
      </c>
      <c r="D81" s="8" t="s">
        <v>4</v>
      </c>
      <c r="E81" s="9" t="s">
        <v>211</v>
      </c>
      <c r="F81" s="8">
        <v>100</v>
      </c>
      <c r="G81" s="8">
        <v>21</v>
      </c>
      <c r="H81" s="8">
        <v>79</v>
      </c>
      <c r="I81" s="7" t="s">
        <v>2</v>
      </c>
      <c r="J81" s="6" t="s">
        <v>0</v>
      </c>
      <c r="K81" s="6" t="s">
        <v>0</v>
      </c>
      <c r="L81" s="6" t="s">
        <v>0</v>
      </c>
      <c r="M81" s="6" t="s">
        <v>0</v>
      </c>
    </row>
    <row r="82" spans="1:13" ht="67.5" x14ac:dyDescent="0.25">
      <c r="A82" s="7" t="s">
        <v>210</v>
      </c>
      <c r="B82" s="8">
        <v>2014</v>
      </c>
      <c r="C82" s="8" t="s">
        <v>202</v>
      </c>
      <c r="D82" s="8" t="s">
        <v>9</v>
      </c>
      <c r="E82" s="9" t="s">
        <v>209</v>
      </c>
      <c r="F82" s="8" t="s">
        <v>208</v>
      </c>
      <c r="G82" s="8" t="s">
        <v>207</v>
      </c>
      <c r="H82" s="8" t="s">
        <v>206</v>
      </c>
      <c r="I82" s="7" t="s">
        <v>18</v>
      </c>
      <c r="J82" s="6" t="s">
        <v>0</v>
      </c>
      <c r="K82" s="6" t="s">
        <v>0</v>
      </c>
      <c r="L82" s="6" t="s">
        <v>0</v>
      </c>
      <c r="M82" s="6" t="s">
        <v>0</v>
      </c>
    </row>
    <row r="83" spans="1:13" ht="56.25" x14ac:dyDescent="0.25">
      <c r="A83" s="7" t="s">
        <v>205</v>
      </c>
      <c r="B83" s="8">
        <v>2001</v>
      </c>
      <c r="C83" s="8" t="s">
        <v>202</v>
      </c>
      <c r="D83" s="8" t="s">
        <v>4</v>
      </c>
      <c r="E83" s="9" t="s">
        <v>204</v>
      </c>
      <c r="F83" s="8">
        <v>153</v>
      </c>
      <c r="G83" s="8">
        <v>153</v>
      </c>
      <c r="H83" s="8">
        <v>0</v>
      </c>
      <c r="I83" s="7" t="s">
        <v>2</v>
      </c>
      <c r="J83" s="6" t="s">
        <v>0</v>
      </c>
      <c r="K83" s="6" t="s">
        <v>0</v>
      </c>
      <c r="L83" s="6" t="s">
        <v>0</v>
      </c>
      <c r="M83" s="6" t="s">
        <v>0</v>
      </c>
    </row>
    <row r="84" spans="1:13" ht="78.75" x14ac:dyDescent="0.25">
      <c r="A84" s="7" t="s">
        <v>203</v>
      </c>
      <c r="B84" s="8">
        <v>2012</v>
      </c>
      <c r="C84" s="8" t="s">
        <v>202</v>
      </c>
      <c r="D84" s="8" t="s">
        <v>9</v>
      </c>
      <c r="E84" s="9" t="s">
        <v>201</v>
      </c>
      <c r="F84" s="8">
        <v>110</v>
      </c>
      <c r="G84" s="8" t="s">
        <v>27</v>
      </c>
      <c r="H84" s="8"/>
      <c r="I84" s="7" t="s">
        <v>2</v>
      </c>
      <c r="J84" s="6" t="s">
        <v>0</v>
      </c>
      <c r="K84" s="6" t="s">
        <v>1</v>
      </c>
      <c r="L84" s="6" t="s">
        <v>0</v>
      </c>
      <c r="M84" s="6" t="s">
        <v>0</v>
      </c>
    </row>
    <row r="85" spans="1:13" ht="56.25" x14ac:dyDescent="0.25">
      <c r="A85" s="7" t="s">
        <v>200</v>
      </c>
      <c r="B85" s="8">
        <v>2009</v>
      </c>
      <c r="C85" s="8" t="s">
        <v>178</v>
      </c>
      <c r="D85" s="8" t="s">
        <v>4</v>
      </c>
      <c r="E85" s="9" t="s">
        <v>199</v>
      </c>
      <c r="F85" s="8">
        <v>355</v>
      </c>
      <c r="G85" s="8">
        <v>355</v>
      </c>
      <c r="H85" s="8">
        <v>0</v>
      </c>
      <c r="I85" s="7" t="s">
        <v>2</v>
      </c>
      <c r="J85" s="6" t="s">
        <v>1</v>
      </c>
      <c r="K85" s="6" t="s">
        <v>0</v>
      </c>
      <c r="L85" s="6" t="s">
        <v>0</v>
      </c>
      <c r="M85" s="6" t="s">
        <v>0</v>
      </c>
    </row>
    <row r="86" spans="1:13" ht="67.5" x14ac:dyDescent="0.25">
      <c r="A86" s="7" t="s">
        <v>198</v>
      </c>
      <c r="B86" s="8">
        <v>2014</v>
      </c>
      <c r="C86" s="8" t="s">
        <v>178</v>
      </c>
      <c r="D86" s="8" t="s">
        <v>4</v>
      </c>
      <c r="E86" s="9" t="s">
        <v>197</v>
      </c>
      <c r="F86" s="8">
        <v>1188</v>
      </c>
      <c r="G86" s="8">
        <v>1188</v>
      </c>
      <c r="H86" s="8">
        <v>0</v>
      </c>
      <c r="I86" s="7" t="s">
        <v>2</v>
      </c>
      <c r="J86" s="6" t="s">
        <v>0</v>
      </c>
      <c r="K86" s="6" t="s">
        <v>0</v>
      </c>
      <c r="L86" s="6" t="s">
        <v>0</v>
      </c>
      <c r="M86" s="6" t="s">
        <v>0</v>
      </c>
    </row>
    <row r="87" spans="1:13" ht="56.25" x14ac:dyDescent="0.25">
      <c r="A87" s="7" t="s">
        <v>196</v>
      </c>
      <c r="B87" s="8">
        <v>2014</v>
      </c>
      <c r="C87" s="8" t="s">
        <v>178</v>
      </c>
      <c r="D87" s="8" t="s">
        <v>4</v>
      </c>
      <c r="E87" s="9" t="s">
        <v>195</v>
      </c>
      <c r="F87" s="8" t="s">
        <v>194</v>
      </c>
      <c r="G87" s="8" t="s">
        <v>27</v>
      </c>
      <c r="H87" s="8"/>
      <c r="I87" s="7" t="s">
        <v>2</v>
      </c>
      <c r="J87" s="6" t="s">
        <v>0</v>
      </c>
      <c r="K87" s="6" t="s">
        <v>0</v>
      </c>
      <c r="L87" s="6" t="s">
        <v>0</v>
      </c>
      <c r="M87" s="6" t="s">
        <v>0</v>
      </c>
    </row>
    <row r="88" spans="1:13" ht="56.25" x14ac:dyDescent="0.25">
      <c r="A88" s="7" t="s">
        <v>193</v>
      </c>
      <c r="B88" s="8">
        <v>2000</v>
      </c>
      <c r="C88" s="8" t="s">
        <v>178</v>
      </c>
      <c r="D88" s="8" t="s">
        <v>4</v>
      </c>
      <c r="E88" s="9" t="s">
        <v>192</v>
      </c>
      <c r="F88" s="8" t="s">
        <v>166</v>
      </c>
      <c r="G88" s="8" t="s">
        <v>166</v>
      </c>
      <c r="H88" s="8" t="s">
        <v>166</v>
      </c>
      <c r="I88" s="7" t="s">
        <v>2</v>
      </c>
      <c r="J88" s="6" t="s">
        <v>0</v>
      </c>
      <c r="K88" s="6" t="s">
        <v>1</v>
      </c>
      <c r="L88" s="6" t="s">
        <v>0</v>
      </c>
      <c r="M88" s="6" t="s">
        <v>0</v>
      </c>
    </row>
    <row r="89" spans="1:13" ht="56.25" x14ac:dyDescent="0.25">
      <c r="A89" s="7" t="s">
        <v>191</v>
      </c>
      <c r="B89" s="8">
        <v>2007</v>
      </c>
      <c r="C89" s="8" t="s">
        <v>178</v>
      </c>
      <c r="D89" s="8" t="s">
        <v>30</v>
      </c>
      <c r="E89" s="9" t="s">
        <v>190</v>
      </c>
      <c r="F89" s="8">
        <v>345441</v>
      </c>
      <c r="G89" s="8" t="s">
        <v>27</v>
      </c>
      <c r="H89" s="8"/>
      <c r="I89" s="7" t="s">
        <v>2</v>
      </c>
      <c r="J89" s="6" t="s">
        <v>0</v>
      </c>
      <c r="K89" s="6" t="s">
        <v>0</v>
      </c>
      <c r="L89" s="6" t="s">
        <v>0</v>
      </c>
      <c r="M89" s="6" t="s">
        <v>0</v>
      </c>
    </row>
    <row r="90" spans="1:13" ht="67.5" x14ac:dyDescent="0.25">
      <c r="A90" s="7" t="s">
        <v>189</v>
      </c>
      <c r="B90" s="8">
        <v>2010</v>
      </c>
      <c r="C90" s="8" t="s">
        <v>178</v>
      </c>
      <c r="D90" s="8" t="s">
        <v>4</v>
      </c>
      <c r="E90" s="9" t="s">
        <v>188</v>
      </c>
      <c r="F90" s="8" t="s">
        <v>187</v>
      </c>
      <c r="G90" s="8">
        <v>44</v>
      </c>
      <c r="H90" s="8">
        <v>21</v>
      </c>
      <c r="I90" s="7" t="s">
        <v>2</v>
      </c>
      <c r="J90" s="6" t="s">
        <v>1</v>
      </c>
      <c r="K90" s="6" t="s">
        <v>0</v>
      </c>
      <c r="L90" s="6" t="s">
        <v>0</v>
      </c>
      <c r="M90" s="6" t="s">
        <v>0</v>
      </c>
    </row>
    <row r="91" spans="1:13" ht="78.75" x14ac:dyDescent="0.25">
      <c r="A91" s="7" t="s">
        <v>186</v>
      </c>
      <c r="B91" s="8">
        <v>2005</v>
      </c>
      <c r="C91" s="8" t="s">
        <v>178</v>
      </c>
      <c r="D91" s="8" t="s">
        <v>4</v>
      </c>
      <c r="E91" s="9" t="s">
        <v>185</v>
      </c>
      <c r="F91" s="8">
        <v>36</v>
      </c>
      <c r="G91" s="8">
        <v>6</v>
      </c>
      <c r="H91" s="8" t="s">
        <v>184</v>
      </c>
      <c r="I91" s="7" t="s">
        <v>18</v>
      </c>
      <c r="J91" s="6" t="s">
        <v>1</v>
      </c>
      <c r="K91" s="6" t="s">
        <v>0</v>
      </c>
      <c r="L91" s="6" t="s">
        <v>0</v>
      </c>
      <c r="M91" s="6" t="s">
        <v>0</v>
      </c>
    </row>
    <row r="92" spans="1:13" ht="67.5" x14ac:dyDescent="0.25">
      <c r="A92" s="7" t="s">
        <v>183</v>
      </c>
      <c r="B92" s="8">
        <v>2016</v>
      </c>
      <c r="C92" s="8" t="s">
        <v>178</v>
      </c>
      <c r="D92" s="8" t="s">
        <v>4</v>
      </c>
      <c r="E92" s="9" t="s">
        <v>182</v>
      </c>
      <c r="F92" s="8">
        <v>716</v>
      </c>
      <c r="G92" s="8">
        <v>716</v>
      </c>
      <c r="H92" s="8">
        <v>0</v>
      </c>
      <c r="I92" s="7" t="s">
        <v>2</v>
      </c>
      <c r="J92" s="6" t="s">
        <v>0</v>
      </c>
      <c r="K92" s="6" t="s">
        <v>1</v>
      </c>
      <c r="L92" s="6" t="s">
        <v>1</v>
      </c>
      <c r="M92" s="6" t="s">
        <v>0</v>
      </c>
    </row>
    <row r="93" spans="1:13" ht="56.25" x14ac:dyDescent="0.25">
      <c r="A93" s="7" t="s">
        <v>181</v>
      </c>
      <c r="B93" s="8">
        <v>2005</v>
      </c>
      <c r="C93" s="8" t="s">
        <v>178</v>
      </c>
      <c r="D93" s="8" t="s">
        <v>4</v>
      </c>
      <c r="E93" s="9" t="s">
        <v>180</v>
      </c>
      <c r="F93" s="8">
        <v>396</v>
      </c>
      <c r="G93" s="8">
        <v>396</v>
      </c>
      <c r="H93" s="8">
        <v>0</v>
      </c>
      <c r="I93" s="7" t="s">
        <v>144</v>
      </c>
      <c r="J93" s="6" t="s">
        <v>1</v>
      </c>
      <c r="K93" s="6" t="s">
        <v>0</v>
      </c>
      <c r="L93" s="6" t="s">
        <v>0</v>
      </c>
      <c r="M93" s="6" t="s">
        <v>0</v>
      </c>
    </row>
    <row r="94" spans="1:13" ht="56.25" x14ac:dyDescent="0.25">
      <c r="A94" s="7" t="s">
        <v>179</v>
      </c>
      <c r="B94" s="8">
        <v>2009</v>
      </c>
      <c r="C94" s="8" t="s">
        <v>178</v>
      </c>
      <c r="D94" s="8" t="s">
        <v>4</v>
      </c>
      <c r="E94" s="9" t="s">
        <v>177</v>
      </c>
      <c r="F94" s="8">
        <v>115</v>
      </c>
      <c r="G94" s="8">
        <v>115</v>
      </c>
      <c r="H94" s="8">
        <v>0</v>
      </c>
      <c r="I94" s="7" t="s">
        <v>2</v>
      </c>
      <c r="J94" s="6" t="s">
        <v>1</v>
      </c>
      <c r="K94" s="6" t="s">
        <v>0</v>
      </c>
      <c r="L94" s="6" t="s">
        <v>0</v>
      </c>
      <c r="M94" s="6" t="s">
        <v>0</v>
      </c>
    </row>
    <row r="95" spans="1:13" ht="67.5" x14ac:dyDescent="0.25">
      <c r="A95" s="7" t="s">
        <v>176</v>
      </c>
      <c r="B95" s="8">
        <v>2008</v>
      </c>
      <c r="C95" s="8" t="s">
        <v>5</v>
      </c>
      <c r="D95" s="8" t="s">
        <v>4</v>
      </c>
      <c r="E95" s="9" t="s">
        <v>175</v>
      </c>
      <c r="F95" s="8">
        <v>230</v>
      </c>
      <c r="G95" s="8">
        <v>230</v>
      </c>
      <c r="H95" s="8">
        <v>0</v>
      </c>
      <c r="I95" s="7" t="s">
        <v>2</v>
      </c>
      <c r="J95" s="6" t="s">
        <v>1</v>
      </c>
      <c r="K95" s="6" t="s">
        <v>0</v>
      </c>
      <c r="L95" s="6" t="s">
        <v>0</v>
      </c>
      <c r="M95" s="6" t="s">
        <v>0</v>
      </c>
    </row>
    <row r="96" spans="1:13" ht="67.5" x14ac:dyDescent="0.25">
      <c r="A96" s="7" t="s">
        <v>174</v>
      </c>
      <c r="B96" s="8">
        <v>2009</v>
      </c>
      <c r="C96" s="8" t="s">
        <v>5</v>
      </c>
      <c r="D96" s="8" t="s">
        <v>4</v>
      </c>
      <c r="E96" s="9" t="s">
        <v>173</v>
      </c>
      <c r="F96" s="8">
        <v>352034</v>
      </c>
      <c r="G96" s="8">
        <v>22096</v>
      </c>
      <c r="H96" s="8">
        <v>329938</v>
      </c>
      <c r="I96" s="7" t="s">
        <v>2</v>
      </c>
      <c r="J96" s="6" t="s">
        <v>0</v>
      </c>
      <c r="K96" s="6" t="s">
        <v>0</v>
      </c>
      <c r="L96" s="6" t="s">
        <v>1</v>
      </c>
      <c r="M96" s="6" t="s">
        <v>0</v>
      </c>
    </row>
    <row r="97" spans="1:13" ht="56.25" x14ac:dyDescent="0.25">
      <c r="A97" s="7" t="s">
        <v>172</v>
      </c>
      <c r="B97" s="8">
        <v>2003</v>
      </c>
      <c r="C97" s="8" t="s">
        <v>5</v>
      </c>
      <c r="D97" s="8" t="s">
        <v>4</v>
      </c>
      <c r="E97" s="9" t="s">
        <v>171</v>
      </c>
      <c r="F97" s="8">
        <v>468</v>
      </c>
      <c r="G97" s="8">
        <v>468</v>
      </c>
      <c r="H97" s="8">
        <v>0</v>
      </c>
      <c r="I97" s="7" t="s">
        <v>144</v>
      </c>
      <c r="J97" s="6" t="s">
        <v>0</v>
      </c>
      <c r="K97" s="6" t="s">
        <v>0</v>
      </c>
      <c r="L97" s="6" t="s">
        <v>0</v>
      </c>
      <c r="M97" s="6" t="s">
        <v>0</v>
      </c>
    </row>
    <row r="98" spans="1:13" ht="56.25" x14ac:dyDescent="0.25">
      <c r="A98" s="7" t="s">
        <v>170</v>
      </c>
      <c r="B98" s="8">
        <v>2004</v>
      </c>
      <c r="C98" s="8" t="s">
        <v>5</v>
      </c>
      <c r="D98" s="8" t="s">
        <v>25</v>
      </c>
      <c r="E98" s="9" t="s">
        <v>169</v>
      </c>
      <c r="F98" s="8">
        <v>187</v>
      </c>
      <c r="G98" s="8">
        <v>78</v>
      </c>
      <c r="H98" s="8">
        <v>109</v>
      </c>
      <c r="I98" s="7" t="s">
        <v>2</v>
      </c>
      <c r="J98" s="6" t="s">
        <v>0</v>
      </c>
      <c r="K98" s="6" t="s">
        <v>0</v>
      </c>
      <c r="L98" s="6" t="s">
        <v>0</v>
      </c>
      <c r="M98" s="6" t="s">
        <v>0</v>
      </c>
    </row>
    <row r="99" spans="1:13" ht="56.25" x14ac:dyDescent="0.25">
      <c r="A99" s="7" t="s">
        <v>168</v>
      </c>
      <c r="B99" s="8">
        <v>2011</v>
      </c>
      <c r="C99" s="8" t="s">
        <v>5</v>
      </c>
      <c r="D99" s="8" t="s">
        <v>4</v>
      </c>
      <c r="E99" s="9" t="s">
        <v>167</v>
      </c>
      <c r="F99" s="8" t="s">
        <v>166</v>
      </c>
      <c r="G99" s="8" t="s">
        <v>166</v>
      </c>
      <c r="H99" s="8" t="s">
        <v>166</v>
      </c>
      <c r="I99" s="7" t="s">
        <v>2</v>
      </c>
      <c r="J99" s="6" t="s">
        <v>0</v>
      </c>
      <c r="K99" s="6" t="s">
        <v>0</v>
      </c>
      <c r="L99" s="6" t="s">
        <v>0</v>
      </c>
      <c r="M99" s="6" t="s">
        <v>0</v>
      </c>
    </row>
    <row r="100" spans="1:13" ht="56.25" x14ac:dyDescent="0.25">
      <c r="A100" s="7" t="s">
        <v>165</v>
      </c>
      <c r="B100" s="8">
        <v>2009</v>
      </c>
      <c r="C100" s="8" t="s">
        <v>5</v>
      </c>
      <c r="D100" s="8" t="s">
        <v>4</v>
      </c>
      <c r="E100" s="9" t="s">
        <v>164</v>
      </c>
      <c r="F100" s="8">
        <v>18733</v>
      </c>
      <c r="G100" s="8">
        <v>1318</v>
      </c>
      <c r="H100" s="8">
        <v>17415</v>
      </c>
      <c r="I100" s="7" t="s">
        <v>2</v>
      </c>
      <c r="J100" s="6" t="s">
        <v>0</v>
      </c>
      <c r="K100" s="6" t="s">
        <v>0</v>
      </c>
      <c r="L100" s="6" t="s">
        <v>0</v>
      </c>
      <c r="M100" s="6" t="s">
        <v>0</v>
      </c>
    </row>
    <row r="101" spans="1:13" ht="45" x14ac:dyDescent="0.25">
      <c r="A101" s="7" t="s">
        <v>163</v>
      </c>
      <c r="B101" s="8">
        <v>2011</v>
      </c>
      <c r="C101" s="8" t="s">
        <v>5</v>
      </c>
      <c r="D101" s="8" t="s">
        <v>4</v>
      </c>
      <c r="E101" s="9" t="s">
        <v>162</v>
      </c>
      <c r="F101" s="8">
        <v>4549</v>
      </c>
      <c r="G101" s="8">
        <v>4549</v>
      </c>
      <c r="H101" s="8">
        <v>0</v>
      </c>
      <c r="I101" s="7" t="s">
        <v>2</v>
      </c>
      <c r="J101" s="6" t="s">
        <v>0</v>
      </c>
      <c r="K101" s="6" t="s">
        <v>0</v>
      </c>
      <c r="L101" s="6" t="s">
        <v>1</v>
      </c>
      <c r="M101" s="6" t="s">
        <v>1</v>
      </c>
    </row>
    <row r="102" spans="1:13" ht="56.25" x14ac:dyDescent="0.25">
      <c r="A102" s="7" t="s">
        <v>161</v>
      </c>
      <c r="B102" s="8">
        <v>2013</v>
      </c>
      <c r="C102" s="8" t="s">
        <v>5</v>
      </c>
      <c r="D102" s="8" t="s">
        <v>25</v>
      </c>
      <c r="E102" s="9" t="s">
        <v>160</v>
      </c>
      <c r="F102" s="8">
        <f>462+537</f>
        <v>999</v>
      </c>
      <c r="G102" s="8">
        <v>999</v>
      </c>
      <c r="H102" s="8">
        <v>0</v>
      </c>
      <c r="I102" s="7" t="s">
        <v>2</v>
      </c>
      <c r="J102" s="6" t="s">
        <v>1</v>
      </c>
      <c r="K102" s="6" t="s">
        <v>0</v>
      </c>
      <c r="L102" s="6" t="s">
        <v>0</v>
      </c>
      <c r="M102" s="6" t="s">
        <v>0</v>
      </c>
    </row>
    <row r="103" spans="1:13" ht="67.5" x14ac:dyDescent="0.25">
      <c r="A103" s="7" t="s">
        <v>159</v>
      </c>
      <c r="B103" s="8">
        <v>2019</v>
      </c>
      <c r="C103" s="8" t="s">
        <v>5</v>
      </c>
      <c r="D103" s="8" t="s">
        <v>9</v>
      </c>
      <c r="E103" s="9" t="s">
        <v>158</v>
      </c>
      <c r="F103" s="8">
        <v>34916</v>
      </c>
      <c r="G103" s="8">
        <v>12330</v>
      </c>
      <c r="H103" s="8">
        <v>22586</v>
      </c>
      <c r="I103" s="7" t="s">
        <v>2</v>
      </c>
      <c r="J103" s="6" t="s">
        <v>0</v>
      </c>
      <c r="K103" s="6" t="s">
        <v>0</v>
      </c>
      <c r="L103" s="6" t="s">
        <v>0</v>
      </c>
      <c r="M103" s="6" t="s">
        <v>0</v>
      </c>
    </row>
    <row r="104" spans="1:13" ht="56.25" x14ac:dyDescent="0.25">
      <c r="A104" s="7" t="s">
        <v>157</v>
      </c>
      <c r="B104" s="8">
        <v>2017</v>
      </c>
      <c r="C104" s="8" t="s">
        <v>5</v>
      </c>
      <c r="D104" s="8" t="s">
        <v>30</v>
      </c>
      <c r="E104" s="9" t="s">
        <v>156</v>
      </c>
      <c r="F104" s="8">
        <v>3031036</v>
      </c>
      <c r="G104" s="8" t="s">
        <v>27</v>
      </c>
      <c r="H104" s="8"/>
      <c r="I104" s="7" t="s">
        <v>2</v>
      </c>
      <c r="J104" s="6" t="s">
        <v>0</v>
      </c>
      <c r="K104" s="6" t="s">
        <v>0</v>
      </c>
      <c r="L104" s="6" t="s">
        <v>0</v>
      </c>
      <c r="M104" s="6" t="s">
        <v>0</v>
      </c>
    </row>
    <row r="105" spans="1:13" ht="67.5" x14ac:dyDescent="0.25">
      <c r="A105" s="7" t="s">
        <v>155</v>
      </c>
      <c r="B105" s="8">
        <v>2011</v>
      </c>
      <c r="C105" s="8" t="s">
        <v>5</v>
      </c>
      <c r="D105" s="8" t="s">
        <v>25</v>
      </c>
      <c r="E105" s="9" t="s">
        <v>154</v>
      </c>
      <c r="F105" s="8">
        <v>206</v>
      </c>
      <c r="G105" s="8">
        <v>206</v>
      </c>
      <c r="H105" s="8">
        <v>0</v>
      </c>
      <c r="I105" s="7" t="s">
        <v>2</v>
      </c>
      <c r="J105" s="6" t="s">
        <v>1</v>
      </c>
      <c r="K105" s="6" t="s">
        <v>1</v>
      </c>
      <c r="L105" s="6" t="s">
        <v>0</v>
      </c>
      <c r="M105" s="6" t="s">
        <v>0</v>
      </c>
    </row>
    <row r="106" spans="1:13" ht="45" x14ac:dyDescent="0.25">
      <c r="A106" s="7" t="s">
        <v>153</v>
      </c>
      <c r="B106" s="8">
        <v>2002</v>
      </c>
      <c r="C106" s="8" t="s">
        <v>5</v>
      </c>
      <c r="D106" s="8" t="s">
        <v>25</v>
      </c>
      <c r="E106" s="9" t="s">
        <v>152</v>
      </c>
      <c r="F106" s="8">
        <v>399</v>
      </c>
      <c r="G106" s="8">
        <v>399</v>
      </c>
      <c r="H106" s="8">
        <v>0</v>
      </c>
      <c r="I106" s="7" t="s">
        <v>2</v>
      </c>
      <c r="J106" s="6" t="s">
        <v>0</v>
      </c>
      <c r="K106" s="6" t="s">
        <v>0</v>
      </c>
      <c r="L106" s="6" t="s">
        <v>0</v>
      </c>
      <c r="M106" s="6" t="s">
        <v>0</v>
      </c>
    </row>
    <row r="107" spans="1:13" ht="67.5" x14ac:dyDescent="0.25">
      <c r="A107" s="7" t="s">
        <v>151</v>
      </c>
      <c r="B107" s="8">
        <v>2010</v>
      </c>
      <c r="C107" s="8" t="s">
        <v>5</v>
      </c>
      <c r="D107" s="8" t="s">
        <v>25</v>
      </c>
      <c r="E107" s="9" t="s">
        <v>150</v>
      </c>
      <c r="F107" s="8" t="s">
        <v>149</v>
      </c>
      <c r="G107" s="8">
        <v>133</v>
      </c>
      <c r="H107" s="8">
        <v>0</v>
      </c>
      <c r="I107" s="7" t="s">
        <v>2</v>
      </c>
      <c r="J107" s="6" t="s">
        <v>0</v>
      </c>
      <c r="K107" s="6" t="s">
        <v>0</v>
      </c>
      <c r="L107" s="6" t="s">
        <v>0</v>
      </c>
      <c r="M107" s="6" t="s">
        <v>0</v>
      </c>
    </row>
    <row r="108" spans="1:13" ht="78.75" x14ac:dyDescent="0.25">
      <c r="A108" s="7" t="s">
        <v>148</v>
      </c>
      <c r="B108" s="8">
        <v>2015</v>
      </c>
      <c r="C108" s="8" t="s">
        <v>5</v>
      </c>
      <c r="D108" s="8" t="s">
        <v>4</v>
      </c>
      <c r="E108" s="9" t="s">
        <v>147</v>
      </c>
      <c r="F108" s="8">
        <v>14518</v>
      </c>
      <c r="G108" s="8">
        <v>5552</v>
      </c>
      <c r="H108" s="8">
        <v>8966</v>
      </c>
      <c r="I108" s="7" t="s">
        <v>2</v>
      </c>
      <c r="J108" s="6" t="s">
        <v>0</v>
      </c>
      <c r="K108" s="6" t="s">
        <v>0</v>
      </c>
      <c r="L108" s="6" t="s">
        <v>0</v>
      </c>
      <c r="M108" s="6" t="s">
        <v>0</v>
      </c>
    </row>
    <row r="109" spans="1:13" ht="45" x14ac:dyDescent="0.25">
      <c r="A109" s="7" t="s">
        <v>146</v>
      </c>
      <c r="B109" s="8">
        <v>2003</v>
      </c>
      <c r="C109" s="8" t="s">
        <v>5</v>
      </c>
      <c r="D109" s="8" t="s">
        <v>4</v>
      </c>
      <c r="E109" s="9" t="s">
        <v>145</v>
      </c>
      <c r="F109" s="8">
        <v>10</v>
      </c>
      <c r="G109" s="8">
        <v>9</v>
      </c>
      <c r="H109" s="8">
        <v>1</v>
      </c>
      <c r="I109" s="7" t="s">
        <v>144</v>
      </c>
      <c r="J109" s="6" t="s">
        <v>1</v>
      </c>
      <c r="K109" s="6" t="s">
        <v>1</v>
      </c>
      <c r="L109" s="6" t="s">
        <v>0</v>
      </c>
      <c r="M109" s="6" t="s">
        <v>0</v>
      </c>
    </row>
    <row r="110" spans="1:13" ht="67.5" x14ac:dyDescent="0.25">
      <c r="A110" s="7" t="s">
        <v>143</v>
      </c>
      <c r="B110" s="8">
        <v>2010</v>
      </c>
      <c r="C110" s="8" t="s">
        <v>5</v>
      </c>
      <c r="D110" s="8" t="s">
        <v>25</v>
      </c>
      <c r="E110" s="9" t="s">
        <v>142</v>
      </c>
      <c r="F110" s="8" t="s">
        <v>141</v>
      </c>
      <c r="G110" s="8">
        <v>24</v>
      </c>
      <c r="H110" s="8">
        <f>182-G110</f>
        <v>158</v>
      </c>
      <c r="I110" s="7" t="s">
        <v>2</v>
      </c>
      <c r="J110" s="6" t="s">
        <v>0</v>
      </c>
      <c r="K110" s="6" t="s">
        <v>0</v>
      </c>
      <c r="L110" s="6" t="s">
        <v>0</v>
      </c>
      <c r="M110" s="6" t="s">
        <v>0</v>
      </c>
    </row>
    <row r="111" spans="1:13" ht="45" x14ac:dyDescent="0.25">
      <c r="A111" s="7" t="s">
        <v>140</v>
      </c>
      <c r="B111" s="8">
        <v>2001</v>
      </c>
      <c r="C111" s="8" t="s">
        <v>5</v>
      </c>
      <c r="D111" s="8" t="s">
        <v>4</v>
      </c>
      <c r="E111" s="9" t="s">
        <v>139</v>
      </c>
      <c r="F111" s="8">
        <v>32</v>
      </c>
      <c r="G111" s="8">
        <v>32</v>
      </c>
      <c r="H111" s="8">
        <v>0</v>
      </c>
      <c r="I111" s="7" t="s">
        <v>2</v>
      </c>
      <c r="J111" s="6" t="s">
        <v>1</v>
      </c>
      <c r="K111" s="6" t="s">
        <v>1</v>
      </c>
      <c r="L111" s="6" t="s">
        <v>0</v>
      </c>
      <c r="M111" s="6" t="s">
        <v>0</v>
      </c>
    </row>
    <row r="112" spans="1:13" ht="33.75" x14ac:dyDescent="0.25">
      <c r="A112" s="7" t="s">
        <v>138</v>
      </c>
      <c r="B112" s="8">
        <v>2013</v>
      </c>
      <c r="C112" s="8" t="s">
        <v>5</v>
      </c>
      <c r="D112" s="8" t="s">
        <v>4</v>
      </c>
      <c r="E112" s="9" t="s">
        <v>137</v>
      </c>
      <c r="F112" s="8" t="s">
        <v>136</v>
      </c>
      <c r="G112" s="8">
        <v>5</v>
      </c>
      <c r="H112" s="8">
        <v>0</v>
      </c>
      <c r="I112" s="7" t="s">
        <v>2</v>
      </c>
      <c r="J112" s="6" t="s">
        <v>1</v>
      </c>
      <c r="K112" s="6" t="s">
        <v>0</v>
      </c>
      <c r="L112" s="6" t="s">
        <v>0</v>
      </c>
      <c r="M112" s="6" t="s">
        <v>0</v>
      </c>
    </row>
    <row r="113" spans="1:13" ht="67.5" x14ac:dyDescent="0.25">
      <c r="A113" s="7" t="s">
        <v>135</v>
      </c>
      <c r="B113" s="8">
        <v>2010</v>
      </c>
      <c r="C113" s="8" t="s">
        <v>5</v>
      </c>
      <c r="D113" s="8" t="s">
        <v>4</v>
      </c>
      <c r="E113" s="9" t="s">
        <v>134</v>
      </c>
      <c r="F113" s="8">
        <v>1901</v>
      </c>
      <c r="G113" s="8">
        <v>569</v>
      </c>
      <c r="H113" s="8">
        <v>1332</v>
      </c>
      <c r="I113" s="7" t="s">
        <v>2</v>
      </c>
      <c r="J113" s="6" t="s">
        <v>0</v>
      </c>
      <c r="K113" s="6" t="s">
        <v>0</v>
      </c>
      <c r="L113" s="6" t="s">
        <v>0</v>
      </c>
      <c r="M113" s="6" t="s">
        <v>0</v>
      </c>
    </row>
    <row r="114" spans="1:13" ht="67.5" x14ac:dyDescent="0.25">
      <c r="A114" s="7" t="s">
        <v>133</v>
      </c>
      <c r="B114" s="8">
        <v>2014</v>
      </c>
      <c r="C114" s="8" t="s">
        <v>5</v>
      </c>
      <c r="D114" s="8" t="s">
        <v>30</v>
      </c>
      <c r="E114" s="9" t="s">
        <v>132</v>
      </c>
      <c r="F114" s="8">
        <v>20</v>
      </c>
      <c r="G114" s="8">
        <v>9</v>
      </c>
      <c r="H114" s="8">
        <v>11</v>
      </c>
      <c r="I114" s="7" t="s">
        <v>18</v>
      </c>
      <c r="J114" s="6" t="s">
        <v>0</v>
      </c>
      <c r="K114" s="6" t="s">
        <v>0</v>
      </c>
      <c r="L114" s="6" t="s">
        <v>0</v>
      </c>
      <c r="M114" s="6" t="s">
        <v>0</v>
      </c>
    </row>
    <row r="115" spans="1:13" ht="56.25" x14ac:dyDescent="0.25">
      <c r="A115" s="7" t="s">
        <v>131</v>
      </c>
      <c r="B115" s="8">
        <v>2008</v>
      </c>
      <c r="C115" s="8" t="s">
        <v>5</v>
      </c>
      <c r="D115" s="8" t="s">
        <v>4</v>
      </c>
      <c r="E115" s="9" t="s">
        <v>130</v>
      </c>
      <c r="F115" s="8" t="s">
        <v>129</v>
      </c>
      <c r="G115" s="8">
        <v>1075</v>
      </c>
      <c r="H115" s="8">
        <v>1772</v>
      </c>
      <c r="I115" s="7" t="s">
        <v>2</v>
      </c>
      <c r="J115" s="6" t="s">
        <v>0</v>
      </c>
      <c r="K115" s="6" t="s">
        <v>0</v>
      </c>
      <c r="L115" s="6" t="s">
        <v>0</v>
      </c>
      <c r="M115" s="6" t="s">
        <v>0</v>
      </c>
    </row>
    <row r="116" spans="1:13" ht="56.25" x14ac:dyDescent="0.25">
      <c r="A116" s="7" t="s">
        <v>128</v>
      </c>
      <c r="B116" s="8">
        <v>2011</v>
      </c>
      <c r="C116" s="8" t="s">
        <v>5</v>
      </c>
      <c r="D116" s="8" t="s">
        <v>4</v>
      </c>
      <c r="E116" s="9" t="s">
        <v>127</v>
      </c>
      <c r="F116" s="8" t="s">
        <v>126</v>
      </c>
      <c r="G116" s="8" t="s">
        <v>27</v>
      </c>
      <c r="H116" s="8"/>
      <c r="I116" s="7" t="s">
        <v>2</v>
      </c>
      <c r="J116" s="6" t="s">
        <v>0</v>
      </c>
      <c r="K116" s="6" t="s">
        <v>0</v>
      </c>
      <c r="L116" s="6" t="s">
        <v>0</v>
      </c>
      <c r="M116" s="6" t="s">
        <v>0</v>
      </c>
    </row>
    <row r="117" spans="1:13" ht="56.25" x14ac:dyDescent="0.25">
      <c r="A117" s="7" t="s">
        <v>125</v>
      </c>
      <c r="B117" s="8">
        <v>2009</v>
      </c>
      <c r="C117" s="8" t="s">
        <v>5</v>
      </c>
      <c r="D117" s="8" t="s">
        <v>4</v>
      </c>
      <c r="E117" s="9" t="s">
        <v>124</v>
      </c>
      <c r="F117" s="8" t="s">
        <v>123</v>
      </c>
      <c r="G117" s="8" t="s">
        <v>122</v>
      </c>
      <c r="H117" s="8" t="s">
        <v>121</v>
      </c>
      <c r="I117" s="7" t="s">
        <v>2</v>
      </c>
      <c r="J117" s="6" t="s">
        <v>0</v>
      </c>
      <c r="K117" s="6" t="s">
        <v>0</v>
      </c>
      <c r="L117" s="6" t="s">
        <v>1</v>
      </c>
      <c r="M117" s="6" t="s">
        <v>0</v>
      </c>
    </row>
    <row r="118" spans="1:13" ht="67.5" x14ac:dyDescent="0.25">
      <c r="A118" s="7" t="s">
        <v>120</v>
      </c>
      <c r="B118" s="8">
        <v>2004</v>
      </c>
      <c r="C118" s="8" t="s">
        <v>5</v>
      </c>
      <c r="D118" s="8" t="s">
        <v>4</v>
      </c>
      <c r="E118" s="9" t="s">
        <v>119</v>
      </c>
      <c r="F118" s="8">
        <v>30228</v>
      </c>
      <c r="G118" s="8" t="s">
        <v>27</v>
      </c>
      <c r="H118" s="8"/>
      <c r="I118" s="7" t="s">
        <v>2</v>
      </c>
      <c r="J118" s="6" t="s">
        <v>0</v>
      </c>
      <c r="K118" s="6" t="s">
        <v>0</v>
      </c>
      <c r="L118" s="6" t="s">
        <v>0</v>
      </c>
      <c r="M118" s="6" t="s">
        <v>0</v>
      </c>
    </row>
    <row r="119" spans="1:13" ht="56.25" x14ac:dyDescent="0.25">
      <c r="A119" s="7" t="s">
        <v>118</v>
      </c>
      <c r="B119" s="8">
        <v>2001</v>
      </c>
      <c r="C119" s="8" t="s">
        <v>5</v>
      </c>
      <c r="D119" s="8" t="s">
        <v>30</v>
      </c>
      <c r="E119" s="9" t="s">
        <v>117</v>
      </c>
      <c r="F119" s="8">
        <v>284670</v>
      </c>
      <c r="G119" s="8" t="s">
        <v>27</v>
      </c>
      <c r="H119" s="8"/>
      <c r="I119" s="7" t="s">
        <v>2</v>
      </c>
      <c r="J119" s="6" t="s">
        <v>0</v>
      </c>
      <c r="K119" s="6" t="s">
        <v>0</v>
      </c>
      <c r="L119" s="6" t="s">
        <v>0</v>
      </c>
      <c r="M119" s="6" t="s">
        <v>0</v>
      </c>
    </row>
    <row r="120" spans="1:13" ht="45" x14ac:dyDescent="0.25">
      <c r="A120" s="7" t="s">
        <v>116</v>
      </c>
      <c r="B120" s="8">
        <v>2012</v>
      </c>
      <c r="C120" s="8" t="s">
        <v>5</v>
      </c>
      <c r="D120" s="8" t="s">
        <v>25</v>
      </c>
      <c r="E120" s="9" t="s">
        <v>115</v>
      </c>
      <c r="F120" s="8" t="s">
        <v>114</v>
      </c>
      <c r="G120" s="8" t="s">
        <v>113</v>
      </c>
      <c r="H120" s="8" t="s">
        <v>112</v>
      </c>
      <c r="I120" s="7" t="s">
        <v>2</v>
      </c>
      <c r="J120" s="6" t="s">
        <v>0</v>
      </c>
      <c r="K120" s="6" t="s">
        <v>0</v>
      </c>
      <c r="L120" s="6" t="s">
        <v>0</v>
      </c>
      <c r="M120" s="6" t="s">
        <v>0</v>
      </c>
    </row>
    <row r="121" spans="1:13" ht="56.25" x14ac:dyDescent="0.25">
      <c r="A121" s="7" t="s">
        <v>111</v>
      </c>
      <c r="B121" s="8">
        <v>2009</v>
      </c>
      <c r="C121" s="8" t="s">
        <v>5</v>
      </c>
      <c r="D121" s="8" t="s">
        <v>4</v>
      </c>
      <c r="E121" s="9" t="s">
        <v>110</v>
      </c>
      <c r="F121" s="8" t="s">
        <v>109</v>
      </c>
      <c r="G121" s="8">
        <v>27</v>
      </c>
      <c r="H121" s="8">
        <v>128</v>
      </c>
      <c r="I121" s="7" t="s">
        <v>2</v>
      </c>
      <c r="J121" s="6" t="s">
        <v>0</v>
      </c>
      <c r="K121" s="6" t="s">
        <v>1</v>
      </c>
      <c r="L121" s="6" t="s">
        <v>1</v>
      </c>
      <c r="M121" s="6" t="s">
        <v>0</v>
      </c>
    </row>
    <row r="122" spans="1:13" ht="67.5" x14ac:dyDescent="0.25">
      <c r="A122" s="7" t="s">
        <v>108</v>
      </c>
      <c r="B122" s="8">
        <v>2011</v>
      </c>
      <c r="C122" s="8" t="s">
        <v>5</v>
      </c>
      <c r="D122" s="8" t="s">
        <v>4</v>
      </c>
      <c r="E122" s="9" t="s">
        <v>107</v>
      </c>
      <c r="F122" s="8">
        <v>30136</v>
      </c>
      <c r="G122" s="8">
        <v>5628</v>
      </c>
      <c r="H122" s="8">
        <v>24508</v>
      </c>
      <c r="I122" s="7" t="s">
        <v>2</v>
      </c>
      <c r="J122" s="6" t="s">
        <v>0</v>
      </c>
      <c r="K122" s="6" t="s">
        <v>0</v>
      </c>
      <c r="L122" s="6" t="s">
        <v>0</v>
      </c>
      <c r="M122" s="6" t="s">
        <v>0</v>
      </c>
    </row>
    <row r="123" spans="1:13" ht="56.25" x14ac:dyDescent="0.25">
      <c r="A123" s="7" t="s">
        <v>106</v>
      </c>
      <c r="B123" s="8">
        <v>2002</v>
      </c>
      <c r="C123" s="8" t="s">
        <v>5</v>
      </c>
      <c r="D123" s="8" t="s">
        <v>4</v>
      </c>
      <c r="E123" s="9" t="s">
        <v>105</v>
      </c>
      <c r="F123" s="8">
        <v>34</v>
      </c>
      <c r="G123" s="8">
        <v>34</v>
      </c>
      <c r="H123" s="8">
        <v>0</v>
      </c>
      <c r="I123" s="7" t="s">
        <v>18</v>
      </c>
      <c r="J123" s="6" t="s">
        <v>0</v>
      </c>
      <c r="K123" s="6" t="s">
        <v>0</v>
      </c>
      <c r="L123" s="6" t="s">
        <v>0</v>
      </c>
      <c r="M123" s="6" t="s">
        <v>0</v>
      </c>
    </row>
    <row r="124" spans="1:13" ht="67.5" x14ac:dyDescent="0.25">
      <c r="A124" s="7" t="s">
        <v>104</v>
      </c>
      <c r="B124" s="8">
        <v>2008</v>
      </c>
      <c r="C124" s="8" t="s">
        <v>5</v>
      </c>
      <c r="D124" s="8" t="s">
        <v>4</v>
      </c>
      <c r="E124" s="9" t="s">
        <v>103</v>
      </c>
      <c r="F124" s="8" t="s">
        <v>102</v>
      </c>
      <c r="G124" s="8">
        <v>17</v>
      </c>
      <c r="H124" s="8">
        <v>33</v>
      </c>
      <c r="I124" s="7" t="s">
        <v>2</v>
      </c>
      <c r="J124" s="6" t="s">
        <v>1</v>
      </c>
      <c r="K124" s="6" t="s">
        <v>1</v>
      </c>
      <c r="L124" s="6" t="s">
        <v>0</v>
      </c>
      <c r="M124" s="6" t="s">
        <v>0</v>
      </c>
    </row>
    <row r="125" spans="1:13" ht="67.5" x14ac:dyDescent="0.25">
      <c r="A125" s="7" t="s">
        <v>101</v>
      </c>
      <c r="B125" s="8">
        <v>2012</v>
      </c>
      <c r="C125" s="8" t="s">
        <v>5</v>
      </c>
      <c r="D125" s="8" t="s">
        <v>25</v>
      </c>
      <c r="E125" s="9" t="s">
        <v>100</v>
      </c>
      <c r="F125" s="8">
        <v>611</v>
      </c>
      <c r="G125" s="8" t="s">
        <v>27</v>
      </c>
      <c r="H125" s="8"/>
      <c r="I125" s="7" t="s">
        <v>2</v>
      </c>
      <c r="J125" s="6" t="s">
        <v>1</v>
      </c>
      <c r="K125" s="6" t="s">
        <v>1</v>
      </c>
      <c r="L125" s="6" t="s">
        <v>0</v>
      </c>
      <c r="M125" s="6" t="s">
        <v>0</v>
      </c>
    </row>
    <row r="126" spans="1:13" ht="45" x14ac:dyDescent="0.25">
      <c r="A126" s="7" t="s">
        <v>99</v>
      </c>
      <c r="B126" s="8">
        <v>2009</v>
      </c>
      <c r="C126" s="8" t="s">
        <v>5</v>
      </c>
      <c r="D126" s="8" t="s">
        <v>4</v>
      </c>
      <c r="E126" s="9" t="s">
        <v>98</v>
      </c>
      <c r="F126" s="8">
        <v>83164</v>
      </c>
      <c r="G126" s="8" t="s">
        <v>27</v>
      </c>
      <c r="H126" s="8"/>
      <c r="I126" s="7" t="s">
        <v>2</v>
      </c>
      <c r="J126" s="6" t="s">
        <v>0</v>
      </c>
      <c r="K126" s="6" t="s">
        <v>0</v>
      </c>
      <c r="L126" s="6" t="s">
        <v>0</v>
      </c>
      <c r="M126" s="6" t="s">
        <v>0</v>
      </c>
    </row>
    <row r="127" spans="1:13" ht="45" x14ac:dyDescent="0.25">
      <c r="A127" s="7" t="s">
        <v>97</v>
      </c>
      <c r="B127" s="8">
        <v>2000</v>
      </c>
      <c r="C127" s="8" t="s">
        <v>5</v>
      </c>
      <c r="D127" s="8" t="s">
        <v>4</v>
      </c>
      <c r="E127" s="9" t="s">
        <v>96</v>
      </c>
      <c r="F127" s="8" t="s">
        <v>95</v>
      </c>
      <c r="G127" s="8" t="s">
        <v>94</v>
      </c>
      <c r="H127" s="8" t="s">
        <v>93</v>
      </c>
      <c r="I127" s="7" t="s">
        <v>2</v>
      </c>
      <c r="J127" s="6" t="s">
        <v>0</v>
      </c>
      <c r="K127" s="6" t="s">
        <v>0</v>
      </c>
      <c r="L127" s="6" t="s">
        <v>0</v>
      </c>
      <c r="M127" s="6" t="s">
        <v>0</v>
      </c>
    </row>
    <row r="128" spans="1:13" ht="56.25" x14ac:dyDescent="0.25">
      <c r="A128" s="7" t="s">
        <v>92</v>
      </c>
      <c r="B128" s="8">
        <v>2006</v>
      </c>
      <c r="C128" s="8" t="s">
        <v>5</v>
      </c>
      <c r="D128" s="8" t="s">
        <v>25</v>
      </c>
      <c r="E128" s="9" t="s">
        <v>91</v>
      </c>
      <c r="F128" s="8">
        <f>G128+H128</f>
        <v>2130</v>
      </c>
      <c r="G128" s="8">
        <v>1420</v>
      </c>
      <c r="H128" s="8">
        <v>710</v>
      </c>
      <c r="I128" s="7" t="s">
        <v>2</v>
      </c>
      <c r="J128" s="6" t="s">
        <v>0</v>
      </c>
      <c r="K128" s="6" t="s">
        <v>0</v>
      </c>
      <c r="L128" s="6" t="s">
        <v>0</v>
      </c>
      <c r="M128" s="6" t="s">
        <v>1</v>
      </c>
    </row>
    <row r="129" spans="1:13" ht="78.75" x14ac:dyDescent="0.25">
      <c r="A129" s="7" t="s">
        <v>90</v>
      </c>
      <c r="B129" s="8">
        <v>2006</v>
      </c>
      <c r="C129" s="8" t="s">
        <v>5</v>
      </c>
      <c r="D129" s="8" t="s">
        <v>4</v>
      </c>
      <c r="E129" s="9" t="s">
        <v>89</v>
      </c>
      <c r="F129" s="8" t="s">
        <v>88</v>
      </c>
      <c r="G129" s="8" t="s">
        <v>27</v>
      </c>
      <c r="H129" s="8"/>
      <c r="I129" s="7" t="s">
        <v>2</v>
      </c>
      <c r="J129" s="6" t="s">
        <v>0</v>
      </c>
      <c r="K129" s="6" t="s">
        <v>0</v>
      </c>
      <c r="L129" s="6" t="s">
        <v>0</v>
      </c>
      <c r="M129" s="6" t="s">
        <v>0</v>
      </c>
    </row>
    <row r="130" spans="1:13" ht="45" x14ac:dyDescent="0.25">
      <c r="A130" s="7" t="s">
        <v>87</v>
      </c>
      <c r="B130" s="8">
        <v>2005</v>
      </c>
      <c r="C130" s="8" t="s">
        <v>5</v>
      </c>
      <c r="D130" s="8" t="s">
        <v>25</v>
      </c>
      <c r="E130" s="9" t="s">
        <v>86</v>
      </c>
      <c r="F130" s="8" t="s">
        <v>85</v>
      </c>
      <c r="G130" s="11">
        <v>0.215</v>
      </c>
      <c r="H130" s="11">
        <v>0.78500000000000003</v>
      </c>
      <c r="I130" s="7" t="s">
        <v>2</v>
      </c>
      <c r="J130" s="6" t="s">
        <v>0</v>
      </c>
      <c r="K130" s="6" t="s">
        <v>0</v>
      </c>
      <c r="L130" s="6" t="s">
        <v>0</v>
      </c>
      <c r="M130" s="6" t="s">
        <v>0</v>
      </c>
    </row>
    <row r="131" spans="1:13" ht="45" x14ac:dyDescent="0.25">
      <c r="A131" s="7" t="s">
        <v>84</v>
      </c>
      <c r="B131" s="8">
        <v>2009</v>
      </c>
      <c r="C131" s="8" t="s">
        <v>5</v>
      </c>
      <c r="D131" s="8" t="s">
        <v>4</v>
      </c>
      <c r="E131" s="9" t="s">
        <v>83</v>
      </c>
      <c r="F131" s="8">
        <v>1771</v>
      </c>
      <c r="G131" s="8">
        <v>1527</v>
      </c>
      <c r="H131" s="8">
        <v>244</v>
      </c>
      <c r="I131" s="7" t="s">
        <v>2</v>
      </c>
      <c r="J131" s="6" t="s">
        <v>0</v>
      </c>
      <c r="K131" s="6" t="s">
        <v>0</v>
      </c>
      <c r="L131" s="6" t="s">
        <v>0</v>
      </c>
      <c r="M131" s="6" t="s">
        <v>0</v>
      </c>
    </row>
    <row r="132" spans="1:13" ht="78.75" x14ac:dyDescent="0.25">
      <c r="A132" s="7" t="s">
        <v>82</v>
      </c>
      <c r="B132" s="8">
        <v>2011</v>
      </c>
      <c r="C132" s="8" t="s">
        <v>5</v>
      </c>
      <c r="D132" s="8" t="s">
        <v>4</v>
      </c>
      <c r="E132" s="9" t="s">
        <v>81</v>
      </c>
      <c r="F132" s="8">
        <v>2187</v>
      </c>
      <c r="G132" s="8">
        <v>69</v>
      </c>
      <c r="H132" s="8">
        <v>2118</v>
      </c>
      <c r="I132" s="7" t="s">
        <v>2</v>
      </c>
      <c r="J132" s="6" t="s">
        <v>0</v>
      </c>
      <c r="K132" s="6" t="s">
        <v>0</v>
      </c>
      <c r="L132" s="6" t="s">
        <v>0</v>
      </c>
      <c r="M132" s="6" t="s">
        <v>0</v>
      </c>
    </row>
    <row r="133" spans="1:13" ht="67.5" x14ac:dyDescent="0.25">
      <c r="A133" s="7" t="s">
        <v>80</v>
      </c>
      <c r="B133" s="8">
        <v>2017</v>
      </c>
      <c r="C133" s="8" t="s">
        <v>5</v>
      </c>
      <c r="D133" s="8" t="s">
        <v>25</v>
      </c>
      <c r="E133" s="9" t="s">
        <v>79</v>
      </c>
      <c r="F133" s="8">
        <v>111</v>
      </c>
      <c r="G133" s="8">
        <v>111</v>
      </c>
      <c r="H133" s="8">
        <v>0</v>
      </c>
      <c r="I133" s="7" t="s">
        <v>2</v>
      </c>
      <c r="J133" s="6" t="s">
        <v>0</v>
      </c>
      <c r="K133" s="6" t="s">
        <v>0</v>
      </c>
      <c r="L133" s="6" t="s">
        <v>0</v>
      </c>
      <c r="M133" s="6" t="s">
        <v>0</v>
      </c>
    </row>
    <row r="134" spans="1:13" ht="45" x14ac:dyDescent="0.25">
      <c r="A134" s="7" t="s">
        <v>78</v>
      </c>
      <c r="B134" s="8">
        <v>2006</v>
      </c>
      <c r="C134" s="8" t="s">
        <v>5</v>
      </c>
      <c r="D134" s="8" t="s">
        <v>4</v>
      </c>
      <c r="E134" s="9" t="s">
        <v>77</v>
      </c>
      <c r="F134" s="8" t="s">
        <v>76</v>
      </c>
      <c r="G134" s="8" t="s">
        <v>27</v>
      </c>
      <c r="H134" s="8"/>
      <c r="I134" s="7" t="s">
        <v>2</v>
      </c>
      <c r="J134" s="6" t="s">
        <v>0</v>
      </c>
      <c r="K134" s="6" t="s">
        <v>0</v>
      </c>
      <c r="L134" s="6" t="s">
        <v>0</v>
      </c>
      <c r="M134" s="6" t="s">
        <v>0</v>
      </c>
    </row>
    <row r="135" spans="1:13" ht="45" x14ac:dyDescent="0.25">
      <c r="A135" s="7" t="s">
        <v>75</v>
      </c>
      <c r="B135" s="8">
        <v>2000</v>
      </c>
      <c r="C135" s="8" t="s">
        <v>5</v>
      </c>
      <c r="D135" s="8" t="s">
        <v>4</v>
      </c>
      <c r="E135" s="9" t="s">
        <v>74</v>
      </c>
      <c r="F135" s="8">
        <v>4082</v>
      </c>
      <c r="G135" s="8">
        <v>4082</v>
      </c>
      <c r="H135" s="8">
        <v>0</v>
      </c>
      <c r="I135" s="7" t="s">
        <v>2</v>
      </c>
      <c r="J135" s="6" t="s">
        <v>1</v>
      </c>
      <c r="K135" s="6" t="s">
        <v>0</v>
      </c>
      <c r="L135" s="6" t="s">
        <v>1</v>
      </c>
      <c r="M135" s="6" t="s">
        <v>0</v>
      </c>
    </row>
    <row r="136" spans="1:13" ht="45" x14ac:dyDescent="0.25">
      <c r="A136" s="7" t="s">
        <v>73</v>
      </c>
      <c r="B136" s="8">
        <v>2005</v>
      </c>
      <c r="C136" s="8" t="s">
        <v>5</v>
      </c>
      <c r="D136" s="8" t="s">
        <v>4</v>
      </c>
      <c r="E136" s="9" t="s">
        <v>72</v>
      </c>
      <c r="F136" s="8">
        <v>282</v>
      </c>
      <c r="G136" s="8">
        <v>282</v>
      </c>
      <c r="H136" s="8">
        <v>0</v>
      </c>
      <c r="I136" s="7" t="s">
        <v>2</v>
      </c>
      <c r="J136" s="6" t="s">
        <v>1</v>
      </c>
      <c r="K136" s="6" t="s">
        <v>0</v>
      </c>
      <c r="L136" s="6" t="s">
        <v>1</v>
      </c>
      <c r="M136" s="6" t="s">
        <v>0</v>
      </c>
    </row>
    <row r="137" spans="1:13" ht="45" x14ac:dyDescent="0.25">
      <c r="A137" s="7" t="s">
        <v>71</v>
      </c>
      <c r="B137" s="8">
        <v>2002</v>
      </c>
      <c r="C137" s="8" t="s">
        <v>5</v>
      </c>
      <c r="D137" s="8" t="s">
        <v>4</v>
      </c>
      <c r="E137" s="9" t="s">
        <v>70</v>
      </c>
      <c r="F137" s="8">
        <v>155</v>
      </c>
      <c r="G137" s="8">
        <v>155</v>
      </c>
      <c r="H137" s="8">
        <v>0</v>
      </c>
      <c r="I137" s="7" t="s">
        <v>2</v>
      </c>
      <c r="J137" s="6" t="s">
        <v>0</v>
      </c>
      <c r="K137" s="6" t="s">
        <v>0</v>
      </c>
      <c r="L137" s="6" t="s">
        <v>1</v>
      </c>
      <c r="M137" s="6" t="s">
        <v>0</v>
      </c>
    </row>
    <row r="138" spans="1:13" ht="67.5" x14ac:dyDescent="0.25">
      <c r="A138" s="7" t="s">
        <v>69</v>
      </c>
      <c r="B138" s="8">
        <v>2002</v>
      </c>
      <c r="C138" s="8" t="s">
        <v>5</v>
      </c>
      <c r="D138" s="8" t="s">
        <v>4</v>
      </c>
      <c r="E138" s="9" t="s">
        <v>68</v>
      </c>
      <c r="F138" s="8">
        <v>845</v>
      </c>
      <c r="G138" s="8">
        <v>845</v>
      </c>
      <c r="H138" s="8">
        <v>0</v>
      </c>
      <c r="I138" s="7" t="s">
        <v>2</v>
      </c>
      <c r="J138" s="6" t="s">
        <v>0</v>
      </c>
      <c r="K138" s="6" t="s">
        <v>0</v>
      </c>
      <c r="L138" s="6" t="s">
        <v>0</v>
      </c>
      <c r="M138" s="6" t="s">
        <v>0</v>
      </c>
    </row>
    <row r="139" spans="1:13" ht="45" x14ac:dyDescent="0.25">
      <c r="A139" s="7" t="s">
        <v>67</v>
      </c>
      <c r="B139" s="8">
        <v>2004</v>
      </c>
      <c r="C139" s="8" t="s">
        <v>5</v>
      </c>
      <c r="D139" s="8" t="s">
        <v>4</v>
      </c>
      <c r="E139" s="9" t="s">
        <v>66</v>
      </c>
      <c r="F139" s="8" t="s">
        <v>65</v>
      </c>
      <c r="G139" s="8" t="s">
        <v>27</v>
      </c>
      <c r="H139" s="8"/>
      <c r="I139" s="7" t="s">
        <v>2</v>
      </c>
      <c r="J139" s="6" t="s">
        <v>0</v>
      </c>
      <c r="K139" s="6" t="s">
        <v>0</v>
      </c>
      <c r="L139" s="6" t="s">
        <v>0</v>
      </c>
      <c r="M139" s="6" t="s">
        <v>0</v>
      </c>
    </row>
    <row r="140" spans="1:13" ht="67.5" x14ac:dyDescent="0.25">
      <c r="A140" s="7" t="s">
        <v>64</v>
      </c>
      <c r="B140" s="8">
        <v>2001</v>
      </c>
      <c r="C140" s="8" t="s">
        <v>5</v>
      </c>
      <c r="D140" s="8" t="s">
        <v>25</v>
      </c>
      <c r="E140" s="9" t="s">
        <v>63</v>
      </c>
      <c r="F140" s="8">
        <v>30589</v>
      </c>
      <c r="G140" s="8">
        <f>F140*0.291</f>
        <v>8901.3989999999994</v>
      </c>
      <c r="H140" s="8">
        <f>F140-G140</f>
        <v>21687.601000000002</v>
      </c>
      <c r="I140" s="7" t="s">
        <v>2</v>
      </c>
      <c r="J140" s="6" t="s">
        <v>0</v>
      </c>
      <c r="K140" s="6" t="s">
        <v>0</v>
      </c>
      <c r="L140" s="6" t="s">
        <v>0</v>
      </c>
      <c r="M140" s="6" t="s">
        <v>0</v>
      </c>
    </row>
    <row r="141" spans="1:13" ht="67.5" x14ac:dyDescent="0.25">
      <c r="A141" s="7" t="s">
        <v>62</v>
      </c>
      <c r="B141" s="8">
        <v>2010</v>
      </c>
      <c r="C141" s="8" t="s">
        <v>5</v>
      </c>
      <c r="D141" s="8" t="s">
        <v>25</v>
      </c>
      <c r="E141" s="9" t="s">
        <v>61</v>
      </c>
      <c r="F141" s="8">
        <v>295</v>
      </c>
      <c r="G141" s="8">
        <v>295</v>
      </c>
      <c r="H141" s="8">
        <v>0</v>
      </c>
      <c r="I141" s="7" t="s">
        <v>2</v>
      </c>
      <c r="J141" s="6" t="s">
        <v>0</v>
      </c>
      <c r="K141" s="6" t="s">
        <v>0</v>
      </c>
      <c r="L141" s="6" t="s">
        <v>0</v>
      </c>
      <c r="M141" s="6" t="s">
        <v>0</v>
      </c>
    </row>
    <row r="142" spans="1:13" ht="45" x14ac:dyDescent="0.25">
      <c r="A142" s="7" t="s">
        <v>60</v>
      </c>
      <c r="B142" s="8">
        <v>2011</v>
      </c>
      <c r="C142" s="8" t="s">
        <v>5</v>
      </c>
      <c r="D142" s="8" t="s">
        <v>25</v>
      </c>
      <c r="E142" s="9" t="s">
        <v>59</v>
      </c>
      <c r="F142" s="8">
        <v>1641</v>
      </c>
      <c r="G142" s="8">
        <v>1641</v>
      </c>
      <c r="H142" s="8">
        <v>0</v>
      </c>
      <c r="I142" s="7" t="s">
        <v>2</v>
      </c>
      <c r="J142" s="6" t="s">
        <v>0</v>
      </c>
      <c r="K142" s="6" t="s">
        <v>0</v>
      </c>
      <c r="L142" s="6" t="s">
        <v>0</v>
      </c>
      <c r="M142" s="6" t="s">
        <v>0</v>
      </c>
    </row>
    <row r="143" spans="1:13" ht="56.25" x14ac:dyDescent="0.25">
      <c r="A143" s="7" t="s">
        <v>58</v>
      </c>
      <c r="B143" s="8">
        <v>2008</v>
      </c>
      <c r="C143" s="8" t="s">
        <v>5</v>
      </c>
      <c r="D143" s="8" t="s">
        <v>25</v>
      </c>
      <c r="E143" s="9" t="s">
        <v>57</v>
      </c>
      <c r="F143" s="8">
        <v>2699</v>
      </c>
      <c r="G143" s="8">
        <v>2699</v>
      </c>
      <c r="H143" s="8">
        <v>0</v>
      </c>
      <c r="I143" s="7" t="s">
        <v>2</v>
      </c>
      <c r="J143" s="6" t="s">
        <v>1</v>
      </c>
      <c r="K143" s="6" t="s">
        <v>0</v>
      </c>
      <c r="L143" s="6" t="s">
        <v>0</v>
      </c>
      <c r="M143" s="6" t="s">
        <v>0</v>
      </c>
    </row>
    <row r="144" spans="1:13" ht="67.5" x14ac:dyDescent="0.25">
      <c r="A144" s="7" t="s">
        <v>56</v>
      </c>
      <c r="B144" s="8">
        <v>2004</v>
      </c>
      <c r="C144" s="8" t="s">
        <v>5</v>
      </c>
      <c r="D144" s="8" t="s">
        <v>4</v>
      </c>
      <c r="E144" s="9" t="s">
        <v>55</v>
      </c>
      <c r="F144" s="8">
        <v>24</v>
      </c>
      <c r="G144" s="8">
        <v>24</v>
      </c>
      <c r="H144" s="8">
        <v>0</v>
      </c>
      <c r="I144" s="7" t="s">
        <v>2</v>
      </c>
      <c r="J144" s="6" t="s">
        <v>0</v>
      </c>
      <c r="K144" s="6" t="s">
        <v>1</v>
      </c>
      <c r="L144" s="6" t="s">
        <v>0</v>
      </c>
      <c r="M144" s="6" t="s">
        <v>0</v>
      </c>
    </row>
    <row r="145" spans="1:13" ht="67.5" x14ac:dyDescent="0.25">
      <c r="A145" s="7" t="s">
        <v>54</v>
      </c>
      <c r="B145" s="8">
        <v>2005</v>
      </c>
      <c r="C145" s="8" t="s">
        <v>5</v>
      </c>
      <c r="D145" s="8" t="s">
        <v>25</v>
      </c>
      <c r="E145" s="9" t="s">
        <v>53</v>
      </c>
      <c r="F145" s="8">
        <f>104+29</f>
        <v>133</v>
      </c>
      <c r="G145" s="8">
        <v>133</v>
      </c>
      <c r="H145" s="8">
        <v>0</v>
      </c>
      <c r="I145" s="7" t="s">
        <v>2</v>
      </c>
      <c r="J145" s="6" t="s">
        <v>1</v>
      </c>
      <c r="K145" s="6" t="s">
        <v>0</v>
      </c>
      <c r="L145" s="6" t="s">
        <v>0</v>
      </c>
      <c r="M145" s="6" t="s">
        <v>0</v>
      </c>
    </row>
    <row r="146" spans="1:13" ht="56.25" x14ac:dyDescent="0.25">
      <c r="A146" s="7" t="s">
        <v>52</v>
      </c>
      <c r="B146" s="8">
        <v>2013</v>
      </c>
      <c r="C146" s="8" t="s">
        <v>5</v>
      </c>
      <c r="D146" s="8" t="s">
        <v>4</v>
      </c>
      <c r="E146" s="9" t="s">
        <v>51</v>
      </c>
      <c r="F146" s="8">
        <v>328</v>
      </c>
      <c r="G146" s="8">
        <v>328</v>
      </c>
      <c r="H146" s="8">
        <v>0</v>
      </c>
      <c r="I146" s="7" t="s">
        <v>2</v>
      </c>
      <c r="J146" s="6" t="s">
        <v>0</v>
      </c>
      <c r="K146" s="6" t="s">
        <v>0</v>
      </c>
      <c r="L146" s="6" t="s">
        <v>0</v>
      </c>
      <c r="M146" s="6" t="s">
        <v>0</v>
      </c>
    </row>
    <row r="147" spans="1:13" ht="56.25" x14ac:dyDescent="0.25">
      <c r="A147" s="7" t="s">
        <v>50</v>
      </c>
      <c r="B147" s="8">
        <v>2007</v>
      </c>
      <c r="C147" s="8" t="s">
        <v>5</v>
      </c>
      <c r="D147" s="8" t="s">
        <v>4</v>
      </c>
      <c r="E147" s="9" t="s">
        <v>49</v>
      </c>
      <c r="F147" s="8">
        <v>23533</v>
      </c>
      <c r="G147" s="8">
        <v>11546</v>
      </c>
      <c r="H147" s="8" t="s">
        <v>48</v>
      </c>
      <c r="I147" s="7" t="s">
        <v>2</v>
      </c>
      <c r="J147" s="6" t="s">
        <v>1</v>
      </c>
      <c r="K147" s="6" t="s">
        <v>0</v>
      </c>
      <c r="L147" s="6" t="s">
        <v>0</v>
      </c>
      <c r="M147" s="6" t="s">
        <v>1</v>
      </c>
    </row>
    <row r="148" spans="1:13" ht="67.5" x14ac:dyDescent="0.25">
      <c r="A148" s="7" t="s">
        <v>47</v>
      </c>
      <c r="B148" s="8">
        <v>2016</v>
      </c>
      <c r="C148" s="8" t="s">
        <v>5</v>
      </c>
      <c r="D148" s="8" t="s">
        <v>4</v>
      </c>
      <c r="E148" s="9" t="s">
        <v>46</v>
      </c>
      <c r="F148" s="8" t="s">
        <v>45</v>
      </c>
      <c r="G148" s="8">
        <v>3405</v>
      </c>
      <c r="H148" s="8">
        <v>10593</v>
      </c>
      <c r="I148" s="7" t="s">
        <v>2</v>
      </c>
      <c r="J148" s="6" t="s">
        <v>0</v>
      </c>
      <c r="K148" s="6" t="s">
        <v>0</v>
      </c>
      <c r="L148" s="6" t="s">
        <v>0</v>
      </c>
      <c r="M148" s="6" t="s">
        <v>0</v>
      </c>
    </row>
    <row r="149" spans="1:13" ht="56.25" x14ac:dyDescent="0.25">
      <c r="A149" s="7" t="s">
        <v>44</v>
      </c>
      <c r="B149" s="8">
        <v>2005</v>
      </c>
      <c r="C149" s="8" t="s">
        <v>5</v>
      </c>
      <c r="D149" s="8" t="s">
        <v>30</v>
      </c>
      <c r="E149" s="9" t="s">
        <v>43</v>
      </c>
      <c r="F149" s="8" t="s">
        <v>42</v>
      </c>
      <c r="G149" s="8" t="s">
        <v>42</v>
      </c>
      <c r="H149" s="8" t="s">
        <v>42</v>
      </c>
      <c r="I149" s="7" t="s">
        <v>2</v>
      </c>
      <c r="J149" s="6" t="s">
        <v>0</v>
      </c>
      <c r="K149" s="6" t="s">
        <v>0</v>
      </c>
      <c r="L149" s="6" t="s">
        <v>0</v>
      </c>
      <c r="M149" s="6" t="s">
        <v>0</v>
      </c>
    </row>
    <row r="150" spans="1:13" ht="56.25" x14ac:dyDescent="0.25">
      <c r="A150" s="7" t="s">
        <v>41</v>
      </c>
      <c r="B150" s="8">
        <v>2009</v>
      </c>
      <c r="C150" s="8" t="s">
        <v>5</v>
      </c>
      <c r="D150" s="8" t="s">
        <v>4</v>
      </c>
      <c r="E150" s="9" t="s">
        <v>40</v>
      </c>
      <c r="F150" s="8">
        <v>75</v>
      </c>
      <c r="G150" s="8">
        <v>49</v>
      </c>
      <c r="H150" s="8">
        <v>26</v>
      </c>
      <c r="I150" s="7" t="s">
        <v>2</v>
      </c>
      <c r="J150" s="6" t="s">
        <v>0</v>
      </c>
      <c r="K150" s="6" t="s">
        <v>1</v>
      </c>
      <c r="L150" s="6" t="s">
        <v>0</v>
      </c>
      <c r="M150" s="6" t="s">
        <v>0</v>
      </c>
    </row>
    <row r="151" spans="1:13" ht="56.25" x14ac:dyDescent="0.25">
      <c r="A151" s="7" t="s">
        <v>39</v>
      </c>
      <c r="B151" s="8">
        <v>2016</v>
      </c>
      <c r="C151" s="8" t="s">
        <v>5</v>
      </c>
      <c r="D151" s="8" t="s">
        <v>30</v>
      </c>
      <c r="E151" s="9" t="s">
        <v>38</v>
      </c>
      <c r="F151" s="8" t="s">
        <v>37</v>
      </c>
      <c r="G151" s="8">
        <f>216-H151</f>
        <v>63</v>
      </c>
      <c r="H151" s="8">
        <v>153</v>
      </c>
      <c r="I151" s="7" t="s">
        <v>2</v>
      </c>
      <c r="J151" s="6" t="s">
        <v>1</v>
      </c>
      <c r="K151" s="6" t="s">
        <v>0</v>
      </c>
      <c r="L151" s="6" t="s">
        <v>0</v>
      </c>
      <c r="M151" s="6" t="s">
        <v>0</v>
      </c>
    </row>
    <row r="152" spans="1:13" ht="67.5" x14ac:dyDescent="0.25">
      <c r="A152" s="7" t="s">
        <v>36</v>
      </c>
      <c r="B152" s="8">
        <v>2012</v>
      </c>
      <c r="C152" s="8" t="s">
        <v>5</v>
      </c>
      <c r="D152" s="8" t="s">
        <v>25</v>
      </c>
      <c r="E152" s="9" t="s">
        <v>35</v>
      </c>
      <c r="F152" s="8" t="s">
        <v>34</v>
      </c>
      <c r="G152" s="8">
        <v>9</v>
      </c>
      <c r="H152" s="8">
        <v>0</v>
      </c>
      <c r="I152" s="7" t="s">
        <v>18</v>
      </c>
      <c r="J152" s="6" t="s">
        <v>1</v>
      </c>
      <c r="K152" s="6" t="s">
        <v>0</v>
      </c>
      <c r="L152" s="6" t="s">
        <v>0</v>
      </c>
      <c r="M152" s="6" t="s">
        <v>0</v>
      </c>
    </row>
    <row r="153" spans="1:13" ht="45" x14ac:dyDescent="0.25">
      <c r="A153" s="7" t="s">
        <v>33</v>
      </c>
      <c r="B153" s="8">
        <v>2004</v>
      </c>
      <c r="C153" s="8" t="s">
        <v>5</v>
      </c>
      <c r="D153" s="8" t="s">
        <v>4</v>
      </c>
      <c r="E153" s="9" t="s">
        <v>32</v>
      </c>
      <c r="F153" s="8">
        <v>75</v>
      </c>
      <c r="G153" s="8">
        <v>75</v>
      </c>
      <c r="H153" s="8">
        <v>0</v>
      </c>
      <c r="I153" s="7" t="s">
        <v>2</v>
      </c>
      <c r="J153" s="6" t="s">
        <v>1</v>
      </c>
      <c r="K153" s="6" t="s">
        <v>1</v>
      </c>
      <c r="L153" s="6" t="s">
        <v>0</v>
      </c>
      <c r="M153" s="6" t="s">
        <v>0</v>
      </c>
    </row>
    <row r="154" spans="1:13" ht="67.5" x14ac:dyDescent="0.25">
      <c r="A154" s="7" t="s">
        <v>31</v>
      </c>
      <c r="B154" s="8">
        <v>2010</v>
      </c>
      <c r="C154" s="8" t="s">
        <v>5</v>
      </c>
      <c r="D154" s="8" t="s">
        <v>30</v>
      </c>
      <c r="E154" s="9" t="s">
        <v>29</v>
      </c>
      <c r="F154" s="8" t="s">
        <v>28</v>
      </c>
      <c r="G154" s="8" t="s">
        <v>27</v>
      </c>
      <c r="H154" s="8"/>
      <c r="I154" s="7" t="s">
        <v>2</v>
      </c>
      <c r="J154" s="6" t="s">
        <v>0</v>
      </c>
      <c r="K154" s="6" t="s">
        <v>0</v>
      </c>
      <c r="L154" s="6" t="s">
        <v>0</v>
      </c>
      <c r="M154" s="6" t="s">
        <v>1</v>
      </c>
    </row>
    <row r="155" spans="1:13" ht="56.25" x14ac:dyDescent="0.25">
      <c r="A155" s="7" t="s">
        <v>26</v>
      </c>
      <c r="B155" s="8">
        <v>2005</v>
      </c>
      <c r="C155" s="8" t="s">
        <v>5</v>
      </c>
      <c r="D155" s="8" t="s">
        <v>25</v>
      </c>
      <c r="E155" s="9" t="s">
        <v>24</v>
      </c>
      <c r="F155" s="8">
        <v>149</v>
      </c>
      <c r="G155" s="8">
        <v>149</v>
      </c>
      <c r="H155" s="8">
        <v>0</v>
      </c>
      <c r="I155" s="7" t="s">
        <v>2</v>
      </c>
      <c r="J155" s="6" t="s">
        <v>0</v>
      </c>
      <c r="K155" s="6" t="s">
        <v>0</v>
      </c>
      <c r="L155" s="6" t="s">
        <v>0</v>
      </c>
      <c r="M155" s="6" t="s">
        <v>0</v>
      </c>
    </row>
    <row r="156" spans="1:13" ht="67.5" x14ac:dyDescent="0.25">
      <c r="A156" s="10" t="s">
        <v>23</v>
      </c>
      <c r="B156" s="8">
        <v>2011</v>
      </c>
      <c r="C156" s="8" t="s">
        <v>5</v>
      </c>
      <c r="D156" s="8" t="s">
        <v>9</v>
      </c>
      <c r="E156" s="9" t="s">
        <v>22</v>
      </c>
      <c r="F156" s="12">
        <v>18809</v>
      </c>
      <c r="G156" s="8">
        <f>F156*0.29</f>
        <v>5454.61</v>
      </c>
      <c r="H156" s="8">
        <f>F156*0.71</f>
        <v>13354.39</v>
      </c>
      <c r="I156" s="7" t="s">
        <v>2</v>
      </c>
      <c r="J156" s="6" t="s">
        <v>0</v>
      </c>
      <c r="K156" s="6" t="s">
        <v>0</v>
      </c>
      <c r="L156" s="6" t="s">
        <v>1</v>
      </c>
      <c r="M156" s="6" t="s">
        <v>0</v>
      </c>
    </row>
    <row r="157" spans="1:13" ht="67.5" x14ac:dyDescent="0.25">
      <c r="A157" s="7" t="s">
        <v>21</v>
      </c>
      <c r="B157" s="8">
        <v>2018</v>
      </c>
      <c r="C157" s="8" t="s">
        <v>5</v>
      </c>
      <c r="D157" s="8" t="s">
        <v>4</v>
      </c>
      <c r="E157" s="9" t="s">
        <v>20</v>
      </c>
      <c r="F157" s="8" t="s">
        <v>19</v>
      </c>
      <c r="G157" s="8">
        <v>17</v>
      </c>
      <c r="H157" s="8">
        <v>0</v>
      </c>
      <c r="I157" s="7" t="s">
        <v>18</v>
      </c>
      <c r="J157" s="6" t="s">
        <v>1</v>
      </c>
      <c r="K157" s="6" t="s">
        <v>0</v>
      </c>
      <c r="L157" s="6" t="s">
        <v>0</v>
      </c>
      <c r="M157" s="6" t="s">
        <v>0</v>
      </c>
    </row>
    <row r="158" spans="1:13" ht="45" x14ac:dyDescent="0.25">
      <c r="A158" s="10" t="s">
        <v>17</v>
      </c>
      <c r="B158" s="8">
        <v>2018</v>
      </c>
      <c r="C158" s="8" t="s">
        <v>5</v>
      </c>
      <c r="D158" s="8" t="s">
        <v>9</v>
      </c>
      <c r="E158" s="9" t="s">
        <v>16</v>
      </c>
      <c r="F158" s="8">
        <v>1684</v>
      </c>
      <c r="G158" s="8">
        <v>204</v>
      </c>
      <c r="H158" s="8">
        <v>1480</v>
      </c>
      <c r="I158" s="7" t="s">
        <v>2</v>
      </c>
      <c r="J158" s="6" t="s">
        <v>0</v>
      </c>
      <c r="K158" s="6" t="s">
        <v>0</v>
      </c>
      <c r="L158" s="6" t="s">
        <v>0</v>
      </c>
      <c r="M158" s="6" t="s">
        <v>0</v>
      </c>
    </row>
    <row r="159" spans="1:13" ht="56.25" x14ac:dyDescent="0.25">
      <c r="A159" s="10" t="s">
        <v>15</v>
      </c>
      <c r="B159" s="8">
        <v>2016</v>
      </c>
      <c r="C159" s="8" t="s">
        <v>5</v>
      </c>
      <c r="D159" s="8" t="s">
        <v>9</v>
      </c>
      <c r="E159" s="9" t="s">
        <v>14</v>
      </c>
      <c r="F159" s="8" t="s">
        <v>13</v>
      </c>
      <c r="G159" s="11">
        <v>0.19400000000000001</v>
      </c>
      <c r="H159" s="8">
        <v>80.599999999999994</v>
      </c>
      <c r="I159" s="7" t="s">
        <v>2</v>
      </c>
      <c r="J159" s="6" t="s">
        <v>0</v>
      </c>
      <c r="K159" s="6" t="s">
        <v>0</v>
      </c>
      <c r="L159" s="6" t="s">
        <v>0</v>
      </c>
      <c r="M159" s="6" t="s">
        <v>0</v>
      </c>
    </row>
    <row r="160" spans="1:13" ht="56.25" x14ac:dyDescent="0.25">
      <c r="A160" s="10" t="s">
        <v>12</v>
      </c>
      <c r="B160" s="8">
        <v>2013</v>
      </c>
      <c r="C160" s="8" t="s">
        <v>5</v>
      </c>
      <c r="D160" s="8" t="s">
        <v>9</v>
      </c>
      <c r="E160" s="9" t="s">
        <v>11</v>
      </c>
      <c r="F160" s="8">
        <v>217</v>
      </c>
      <c r="G160" s="8">
        <f>F160*0.51</f>
        <v>110.67</v>
      </c>
      <c r="H160" s="8">
        <f>F160*0.49</f>
        <v>106.33</v>
      </c>
      <c r="I160" s="7" t="s">
        <v>2</v>
      </c>
      <c r="J160" s="6" t="s">
        <v>0</v>
      </c>
      <c r="K160" s="6" t="s">
        <v>0</v>
      </c>
      <c r="L160" s="6" t="s">
        <v>0</v>
      </c>
      <c r="M160" s="6" t="s">
        <v>0</v>
      </c>
    </row>
    <row r="161" spans="1:13" ht="56.25" x14ac:dyDescent="0.25">
      <c r="A161" s="10" t="s">
        <v>10</v>
      </c>
      <c r="B161" s="8">
        <v>2011</v>
      </c>
      <c r="C161" s="8" t="s">
        <v>5</v>
      </c>
      <c r="D161" s="8" t="s">
        <v>9</v>
      </c>
      <c r="E161" s="9" t="s">
        <v>8</v>
      </c>
      <c r="F161" s="8" t="s">
        <v>7</v>
      </c>
      <c r="G161" s="8">
        <v>4903</v>
      </c>
      <c r="H161" s="8">
        <v>16246</v>
      </c>
      <c r="I161" s="7" t="s">
        <v>2</v>
      </c>
      <c r="J161" s="6" t="s">
        <v>0</v>
      </c>
      <c r="K161" s="6" t="s">
        <v>0</v>
      </c>
      <c r="L161" s="6" t="s">
        <v>0</v>
      </c>
      <c r="M161" s="6" t="s">
        <v>0</v>
      </c>
    </row>
    <row r="162" spans="1:13" ht="67.5" x14ac:dyDescent="0.25">
      <c r="A162" s="7" t="s">
        <v>6</v>
      </c>
      <c r="B162" s="8">
        <v>2014</v>
      </c>
      <c r="C162" s="8" t="s">
        <v>5</v>
      </c>
      <c r="D162" s="8" t="s">
        <v>4</v>
      </c>
      <c r="E162" s="9" t="s">
        <v>3</v>
      </c>
      <c r="F162" s="8">
        <v>6874</v>
      </c>
      <c r="G162" s="8">
        <v>5842</v>
      </c>
      <c r="H162" s="8">
        <f>F162-G162</f>
        <v>1032</v>
      </c>
      <c r="I162" s="7" t="s">
        <v>2</v>
      </c>
      <c r="J162" s="6" t="s">
        <v>1</v>
      </c>
      <c r="K162" s="6" t="s">
        <v>0</v>
      </c>
      <c r="L162" s="6" t="s">
        <v>0</v>
      </c>
      <c r="M162" s="6" t="s">
        <v>0</v>
      </c>
    </row>
  </sheetData>
  <autoFilter ref="A2:M162">
    <sortState ref="A3:M162">
      <sortCondition ref="C2:C162"/>
    </sortState>
  </autoFilter>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2</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Author2</dc:creator>
  <cp:lastModifiedBy>Author2</cp:lastModifiedBy>
  <dcterms:created xsi:type="dcterms:W3CDTF">2019-11-14T22:41:00Z</dcterms:created>
  <dcterms:modified xsi:type="dcterms:W3CDTF">2019-11-14T22:42:26Z</dcterms:modified>
</cp:coreProperties>
</file>